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9575" windowHeight="8640" tabRatio="726" activeTab="0"/>
  </bookViews>
  <sheets>
    <sheet name="InRstr" sheetId="1" r:id="rId1"/>
    <sheet name="Sheet2" sheetId="2" state="hidden" r:id="rId2"/>
    <sheet name="Sheet4" sheetId="3" state="hidden" r:id="rId3"/>
    <sheet name="InStgScr" sheetId="4" state="hidden" r:id="rId4"/>
    <sheet name="Sheet5" sheetId="5" state="hidden" r:id="rId5"/>
    <sheet name="OutSumry" sheetId="6" state="hidden" r:id="rId6"/>
    <sheet name="OutOpn" sheetId="7" state="hidden" r:id="rId7"/>
    <sheet name="OutLmtd" sheetId="8" state="hidden" r:id="rId8"/>
    <sheet name="OutSpCat" sheetId="9" state="hidden" r:id="rId9"/>
    <sheet name="OutIcore" sheetId="10" state="hidden" r:id="rId10"/>
    <sheet name="Sheet11" sheetId="11" state="hidden" r:id="rId11"/>
    <sheet name="OutStg" sheetId="12" state="hidden" r:id="rId12"/>
    <sheet name="Sheet13" sheetId="13" state="hidden" r:id="rId13"/>
    <sheet name="Sheet14" sheetId="14" state="hidden" r:id="rId14"/>
    <sheet name="OutSubset1" sheetId="15" state="hidden" r:id="rId15"/>
    <sheet name="OutSubset2" sheetId="16" state="hidden" r:id="rId16"/>
    <sheet name="OutSubset3" sheetId="17" state="hidden" r:id="rId17"/>
  </sheets>
  <definedNames>
    <definedName name="CRITERIA" localSheetId="1">'Sheet2'!$A$9:$A$10</definedName>
    <definedName name="EXTRACT" localSheetId="1">'Sheet2'!$B$9:$F$310</definedName>
    <definedName name="_xlnm.Print_Area" localSheetId="7">'OutLmtd'!$A$20:$D$22</definedName>
    <definedName name="_xlnm.Print_Area" localSheetId="6">'OutOpn'!$A$20:$D$22</definedName>
    <definedName name="_xlnm.Print_Area" localSheetId="8">'OutSpCat'!$A$20:$E$22</definedName>
    <definedName name="_xlnm.Print_Area" localSheetId="11">'OutStg'!$A$19:$K$25</definedName>
    <definedName name="_xlnm.Print_Area" localSheetId="14">'OutSubset1'!$A$20:$J$31</definedName>
    <definedName name="_xlnm.Print_Area" localSheetId="15">'OutSubset2'!$A$20:$J$30</definedName>
    <definedName name="_xlnm.Print_Area" localSheetId="16">'OutSubset3'!$A$13:$H$40</definedName>
    <definedName name="_xlnm.Print_Area" localSheetId="5">'OutSumry'!$A$20:$E$22</definedName>
    <definedName name="_xlnm.Print_Titles" localSheetId="16">'OutSubset3'!$24:$24</definedName>
  </definedNames>
  <calcPr fullCalcOnLoad="1"/>
</workbook>
</file>

<file path=xl/sharedStrings.xml><?xml version="1.0" encoding="utf-8"?>
<sst xmlns="http://schemas.openxmlformats.org/spreadsheetml/2006/main" count="940" uniqueCount="330">
  <si>
    <t>Match Date</t>
  </si>
  <si>
    <t>Attendance</t>
  </si>
  <si>
    <t>Top Level Roster</t>
  </si>
  <si>
    <t>Name</t>
  </si>
  <si>
    <t>Type</t>
  </si>
  <si>
    <t>ICORE #</t>
  </si>
  <si>
    <t>Category</t>
  </si>
  <si>
    <t>B</t>
  </si>
  <si>
    <t>O</t>
  </si>
  <si>
    <t>C</t>
  </si>
  <si>
    <t>Hall, Dan</t>
  </si>
  <si>
    <t>CA9634</t>
  </si>
  <si>
    <t>D</t>
  </si>
  <si>
    <t>Joslin, Ron</t>
  </si>
  <si>
    <t>CA139</t>
  </si>
  <si>
    <t>A</t>
  </si>
  <si>
    <t>U</t>
  </si>
  <si>
    <t>M</t>
  </si>
  <si>
    <t>Class</t>
  </si>
  <si>
    <t>ICORE</t>
  </si>
  <si>
    <t>Attend</t>
  </si>
  <si>
    <t>Special</t>
  </si>
  <si>
    <t>Directions:</t>
  </si>
  <si>
    <t>1)</t>
  </si>
  <si>
    <t>2)</t>
  </si>
  <si>
    <t>Verify score sheets are complete and sorted into stages.</t>
  </si>
  <si>
    <t>4)</t>
  </si>
  <si>
    <t>5)</t>
  </si>
  <si>
    <t>6)</t>
  </si>
  <si>
    <t>Place an X in the column left of the names for those shooters attending</t>
  </si>
  <si>
    <t>7)</t>
  </si>
  <si>
    <t>When complete press the button below to filter the roster</t>
  </si>
  <si>
    <t>General Note: Only Alter Contents Of Shaded Green Cells</t>
  </si>
  <si>
    <t>Add names and info for shooters not on roster at left.</t>
  </si>
  <si>
    <t>Notes:</t>
  </si>
  <si>
    <t>Note: try to keep names under 20 spaces or formatting may suffer</t>
  </si>
  <si>
    <t>Go to sheet "InStgScr"</t>
  </si>
  <si>
    <t xml:space="preserve">Stage Names 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</si>
  <si>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</si>
  <si>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</si>
  <si>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</si>
  <si>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</si>
  <si>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</si>
  <si>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</si>
  <si>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</si>
  <si>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</si>
  <si>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</si>
  <si>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</si>
  <si>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Yes = 1</t>
  </si>
  <si>
    <t>b) Not necessary to remove names unless out of spaces.</t>
  </si>
  <si>
    <t>Additional tables can be generated based on catagories that you define.</t>
  </si>
  <si>
    <t>Try to keep category name to under 12 spaces or formatting may suffer.</t>
  </si>
  <si>
    <t>Use Special Catagories ?</t>
  </si>
  <si>
    <t>Special Categories</t>
  </si>
  <si>
    <t>If you would like to have this roster available for future use save this</t>
  </si>
  <si>
    <t>Then in the roster type a one in the "Special Categories" column for those</t>
  </si>
  <si>
    <t>shooters attending that are in the senior category and a two for ladies.</t>
  </si>
  <si>
    <t>3)</t>
  </si>
  <si>
    <t>a) If you have already begun to enter</t>
  </si>
  <si>
    <t>Save workbook as yy-mmScore.xls  (yy=year, mm=month) or other.</t>
  </si>
  <si>
    <t>Building Stage Score Input Sheet</t>
  </si>
  <si>
    <t># shooters</t>
  </si>
  <si>
    <t># stages</t>
  </si>
  <si>
    <t>End Sheet</t>
  </si>
  <si>
    <t>Directions</t>
  </si>
  <si>
    <t>Scores Entry</t>
  </si>
  <si>
    <t>Input stage scores</t>
  </si>
  <si>
    <t>Stage Names</t>
  </si>
  <si>
    <t>Stg 1</t>
  </si>
  <si>
    <t>Stg 2</t>
  </si>
  <si>
    <t>Stg 3</t>
  </si>
  <si>
    <t>Stg 4</t>
  </si>
  <si>
    <t>Stg 5</t>
  </si>
  <si>
    <t>Stg 6</t>
  </si>
  <si>
    <t>Stg 7</t>
  </si>
  <si>
    <t>Stg 8</t>
  </si>
  <si>
    <t>Stg 9</t>
  </si>
  <si>
    <t>Stg 10</t>
  </si>
  <si>
    <t>Total</t>
  </si>
  <si>
    <t>8)</t>
  </si>
  <si>
    <t>output of initial filter</t>
  </si>
  <si>
    <t>Sheet 2</t>
  </si>
  <si>
    <t>Hidden Calculations</t>
  </si>
  <si>
    <t>L%</t>
  </si>
  <si>
    <t>Sheet 4</t>
  </si>
  <si>
    <t>Hidden Calcs</t>
  </si>
  <si>
    <t>top scores</t>
  </si>
  <si>
    <t>open</t>
  </si>
  <si>
    <t>L% multiplier</t>
  </si>
  <si>
    <t>L</t>
  </si>
  <si>
    <t>Cl</t>
  </si>
  <si>
    <t xml:space="preserve">  other columns optional (see note(c).</t>
  </si>
  <si>
    <t>Stage Mins</t>
  </si>
  <si>
    <t>Open</t>
  </si>
  <si>
    <t>Top Scores</t>
  </si>
  <si>
    <t>scroll down to the information on special tables</t>
  </si>
  <si>
    <t>SPECIAL TABLES INFO</t>
  </si>
  <si>
    <t>By Stage</t>
  </si>
  <si>
    <t>If you would like to generate a set of tables based on the finish order of each stage</t>
  </si>
  <si>
    <t xml:space="preserve">enter a one in the box below. </t>
  </si>
  <si>
    <t>Generate Stage tables?</t>
  </si>
  <si>
    <t>Special Category Tables</t>
  </si>
  <si>
    <t>TABLE CREATED BY MACRO "scorsort"</t>
  </si>
  <si>
    <t>Sheet 5</t>
  </si>
  <si>
    <t>Pl</t>
  </si>
  <si>
    <t>Sp</t>
  </si>
  <si>
    <t>Cat</t>
  </si>
  <si>
    <t>Num Shtr</t>
  </si>
  <si>
    <t>Num Stg</t>
  </si>
  <si>
    <t>ICORE ClassTbl?</t>
  </si>
  <si>
    <t>Stage Tbl?</t>
  </si>
  <si>
    <t>Sp Cat Tbl?</t>
  </si>
  <si>
    <t>Num Open Shtr</t>
  </si>
  <si>
    <t>Special Category Info</t>
  </si>
  <si>
    <t>Category Name</t>
  </si>
  <si>
    <t>NumCat</t>
  </si>
  <si>
    <t>No = 0</t>
  </si>
  <si>
    <t>Match Name</t>
  </si>
  <si>
    <t>d) If you need to erase, use Edit...Clear…Contents</t>
  </si>
  <si>
    <t>workbook as a template when the roster is complete.</t>
  </si>
  <si>
    <t>Shtr</t>
  </si>
  <si>
    <t>Num</t>
  </si>
  <si>
    <t>1-</t>
  </si>
  <si>
    <t>2-</t>
  </si>
  <si>
    <t>3-</t>
  </si>
  <si>
    <t>4-</t>
  </si>
  <si>
    <t>5-</t>
  </si>
  <si>
    <t>6-</t>
  </si>
  <si>
    <t>8-</t>
  </si>
  <si>
    <t>9-</t>
  </si>
  <si>
    <t>10-</t>
  </si>
  <si>
    <t>7-</t>
  </si>
  <si>
    <t>Results</t>
  </si>
  <si>
    <t>Output</t>
  </si>
  <si>
    <t>"1" and "Lady" in the green cell next to "Special Categories" "2"</t>
  </si>
  <si>
    <t>For example if you would like separate tables for senior and lady, enter one in the "Use</t>
  </si>
  <si>
    <t xml:space="preserve"> Special Catagories?" box and type "Senior" in the green cell next to "Special Categories"</t>
  </si>
  <si>
    <t xml:space="preserve">   d) Shorten first name to initial and narrow name column   e) Print landscape </t>
  </si>
  <si>
    <t>3) If you see ##### displayed it means the column is to narrow, widen it.</t>
  </si>
  <si>
    <t>6) If the table width will not fit on a page, try any or all of the following.</t>
  </si>
  <si>
    <t xml:space="preserve">   with the instructions from that point.</t>
  </si>
  <si>
    <t>5) If you made a mistake on an input sheet find that point in the instructions, make the change(s), and proceed</t>
  </si>
  <si>
    <t xml:space="preserve"> Overall</t>
  </si>
  <si>
    <t>special tables in addition to these three follows.</t>
  </si>
  <si>
    <t xml:space="preserve">   a) Narrow column width   b) Decrease font size and narrow columns   c) Delete unnecessary columns and shift cells left</t>
  </si>
  <si>
    <t>Input roster</t>
  </si>
  <si>
    <t>ICORE Class</t>
  </si>
  <si>
    <t>ICORE Class - B</t>
  </si>
  <si>
    <t xml:space="preserve"> 1) Press the button below left to make a copy ( sheet "OutIcore(2)" ) of this sheet. </t>
  </si>
  <si>
    <t>2) You can then format sheet "OutIcore(2)" to your liking, highlight table and print, or copy and paste to another program.</t>
  </si>
  <si>
    <t>4) If you mess up, delete sheet "OutIcore(2)" and from sheet "OutIcore" press the button again.</t>
  </si>
  <si>
    <t>Williamson, Ron</t>
  </si>
  <si>
    <t>Stage</t>
  </si>
  <si>
    <t>Go to output table of your choice (Note: output sheets will appear after "Scores" button is pressed.)</t>
  </si>
  <si>
    <t xml:space="preserve"> (Note "InStgScr" sheet will appear after pressing "Filter" button.)</t>
  </si>
  <si>
    <t>c) Output tables are "Over All" , "Open" and "Limited"</t>
  </si>
  <si>
    <t xml:space="preserve">Standard table outputs are Overall, Open and Limited. Information on generating </t>
  </si>
  <si>
    <t>limited</t>
  </si>
  <si>
    <t>Limited</t>
  </si>
  <si>
    <t>Num Limited Shtr</t>
  </si>
  <si>
    <t>Type the stage names in the space below. If the stages don't have names</t>
  </si>
  <si>
    <t>use "Stage 1" or "Stg3" etc.</t>
  </si>
  <si>
    <t xml:space="preserve">instructions" below the special tables info. </t>
  </si>
  <si>
    <t>this match. Enter match date above left in numbers (mm/yy), and a match name</t>
  </si>
  <si>
    <t xml:space="preserve">sheet "InStgScr" see the "adding attendees instructions" below the special tables info. </t>
  </si>
  <si>
    <r>
      <t xml:space="preserve">if you desire above that. </t>
    </r>
    <r>
      <rPr>
        <sz val="8"/>
        <color indexed="10"/>
        <rFont val="Arial"/>
        <family val="2"/>
      </rPr>
      <t>a) If you have already begun to enter stage scores on</t>
    </r>
  </si>
  <si>
    <t>Adding Attendees Special Instructions</t>
  </si>
  <si>
    <t xml:space="preserve">If you have already begun to enter stage scores on the "InStgScr" sheet </t>
  </si>
  <si>
    <t>to safely do so without corrupting the scores you have already entered</t>
  </si>
  <si>
    <t>below the last shooter for which stage scores were entered.</t>
  </si>
  <si>
    <t>If alphabetizing the list will move an added shooter to a place above the</t>
  </si>
  <si>
    <t>last shooter for which stage scores were entered, do not do so.</t>
  </si>
  <si>
    <t>and find you need to add or delete shooters, observing the following will allow you</t>
  </si>
  <si>
    <t>In regards to the roster above, any new shooters added/deleted must appear</t>
  </si>
  <si>
    <t>The safest way to add shooters is to simply type the shooters info at the next</t>
  </si>
  <si>
    <t>The safest way to delete shooters is to type "999" for that shooters stage scores.</t>
  </si>
  <si>
    <t>Then delete the shooter from each of the output tables.</t>
  </si>
  <si>
    <t xml:space="preserve">available blank line at the bottom of the roster above then continue at instruction 5. </t>
  </si>
  <si>
    <t>AAAAAAA(place holder)</t>
  </si>
  <si>
    <t>#</t>
  </si>
  <si>
    <t>When the roster is complete press the button below to sort.</t>
  </si>
  <si>
    <t>x</t>
  </si>
  <si>
    <t>Div</t>
  </si>
  <si>
    <t xml:space="preserve"> </t>
  </si>
  <si>
    <t>If you want additional output tables based on stage or special categories</t>
  </si>
  <si>
    <t>Three additional tables may be generated based on subsets of stages</t>
  </si>
  <si>
    <t>(This is useful in 2 and 3 gun matches for a summary table of each gun)</t>
  </si>
  <si>
    <t>Stage Subset Tables</t>
  </si>
  <si>
    <t>Sheet 13</t>
  </si>
  <si>
    <t>stage scores on sheet "InStgScr" do not sort, see the "adding attendees</t>
  </si>
  <si>
    <t>Table 1</t>
  </si>
  <si>
    <t>Table 2</t>
  </si>
  <si>
    <t>Table 3</t>
  </si>
  <si>
    <t xml:space="preserve">Do not include = 0 </t>
  </si>
  <si>
    <t>Generate Stage Subset tables?</t>
  </si>
  <si>
    <t>Stg3</t>
  </si>
  <si>
    <t>(table generated by scoresort)</t>
  </si>
  <si>
    <t>Sheet 14</t>
  </si>
  <si>
    <t>(table generated by scoresort/subset)</t>
  </si>
  <si>
    <t>TABLE CREATED BY MACRO "scorsort/subset"</t>
  </si>
  <si>
    <t>Special Cats used?</t>
  </si>
  <si>
    <t>Stg2</t>
  </si>
  <si>
    <t>Stg5</t>
  </si>
  <si>
    <t>Stg6</t>
  </si>
  <si>
    <t>Stg8</t>
  </si>
  <si>
    <t>Stg9</t>
  </si>
  <si>
    <t>of stages</t>
  </si>
  <si>
    <t>Subset Table 2</t>
  </si>
  <si>
    <t>Subset Table 3</t>
  </si>
  <si>
    <t>Select</t>
  </si>
  <si>
    <t>enter</t>
  </si>
  <si>
    <t>and</t>
  </si>
  <si>
    <t>table</t>
  </si>
  <si>
    <t>name</t>
  </si>
  <si>
    <t>select</t>
  </si>
  <si>
    <t>stages</t>
  </si>
  <si>
    <t xml:space="preserve">STEEL SCORE IT </t>
  </si>
  <si>
    <t>Semi</t>
  </si>
  <si>
    <t>Rev</t>
  </si>
  <si>
    <t>Handgun</t>
  </si>
  <si>
    <t>Rifle</t>
  </si>
  <si>
    <t>Overall</t>
  </si>
  <si>
    <t>Stg1</t>
  </si>
  <si>
    <t>Stg4</t>
  </si>
  <si>
    <t>Total Cat</t>
  </si>
  <si>
    <t>shooters</t>
  </si>
  <si>
    <t>Category converted to text scorit mod2 loop</t>
  </si>
  <si>
    <t>OutSumry category column converted</t>
  </si>
  <si>
    <t>Look for category match</t>
  </si>
  <si>
    <t>Test for error to be returned to scorit mod2</t>
  </si>
  <si>
    <t>Subset1</t>
  </si>
  <si>
    <t>Subset2</t>
  </si>
  <si>
    <t>Subset3</t>
  </si>
  <si>
    <t>#Stg</t>
  </si>
  <si>
    <t>Subset Table1</t>
  </si>
  <si>
    <t xml:space="preserve"> 1) To print the table, ready the printer then press the print button.</t>
  </si>
  <si>
    <t>Or</t>
  </si>
  <si>
    <t xml:space="preserve">1) Press the copy button to make a copy ( sheet "OutSumry(2)" ) of this sheet. </t>
  </si>
  <si>
    <t>2) Edit the new sheet to your liking than highlight and print or copy and paste into another program.</t>
  </si>
  <si>
    <t>3) If you mess up, delete sheet "OutSumry(2)" and from sheet "OutSumry" press the copy button again.</t>
  </si>
  <si>
    <t>Note:</t>
  </si>
  <si>
    <t>If you made a mistake on an input sheet find that point in the instructions, make the change(s), and proceed</t>
  </si>
  <si>
    <t xml:space="preserve">1) Press the copy button to make a copy ( sheet "OutOpn(2)" ) of this sheet. </t>
  </si>
  <si>
    <t>3) If you mess up, delete sheet "OutOpn(2)" and from sheet "OutOpn" press the copy button again.</t>
  </si>
  <si>
    <t xml:space="preserve">1) Press the copy button to make a copy ( sheet "OutLmtd(2)" ) of this sheet. </t>
  </si>
  <si>
    <t>3) If you mess up, delete sheet "OutLmtd(2)" and from sheet "OutLmtd" press the copy button again.</t>
  </si>
  <si>
    <t xml:space="preserve">1) Press the copy button to make a copy ( sheet "OutSpCat(2)" ) of this sheet. </t>
  </si>
  <si>
    <t>3) If you mess up, delete sheet "OutSpCat(2)" and from sheet "OutSpCat" press the copy button again.</t>
  </si>
  <si>
    <t xml:space="preserve">1) Press the copy button to make a copy ( sheet "OutStg(2)" ) of this sheet. </t>
  </si>
  <si>
    <t>3) If you mess up, delete sheet "OutStg(2)" and from sheet "OutStg" press the copy button again.</t>
  </si>
  <si>
    <t xml:space="preserve">1) Press the copy button to make a copy ( sheet "OutSubset1(2)" ) of this sheet. </t>
  </si>
  <si>
    <t>3) If you mess up, delete sheet "OutSubset1(2)" and from sheet "OutSubset1" press the copy button again.</t>
  </si>
  <si>
    <t xml:space="preserve">1) Press the copy button to make a copy ( sheet "OutSubset2(2)" ) of this sheet. </t>
  </si>
  <si>
    <t>3) If you mess up, delete sheet "OutSubset2(2)" and from sheet "OutSubset2" press the copy button again.</t>
  </si>
  <si>
    <t>For example a Senior, lady shooter would show 1.2 in the Roster Column.</t>
  </si>
  <si>
    <t xml:space="preserve">(A shooter cannot be in more than 5 special categories) </t>
  </si>
  <si>
    <t>If a shooter is in more than one category enter all that apply seperated by periods.</t>
  </si>
  <si>
    <t>Title Block Info</t>
  </si>
  <si>
    <t># cats left</t>
  </si>
  <si>
    <t># cats right</t>
  </si>
  <si>
    <t>Match Title y/n</t>
  </si>
  <si>
    <t>Tmp Strt Ln 1</t>
  </si>
  <si>
    <t>Tmp Strt Ln 2</t>
  </si>
  <si>
    <t>Start Line Paste</t>
  </si>
  <si>
    <t>Start Line Copy</t>
  </si>
  <si>
    <t>Table Label</t>
  </si>
  <si>
    <t>1- stg</t>
  </si>
  <si>
    <t>2- st2</t>
  </si>
  <si>
    <t>1.0.0.0.0</t>
  </si>
  <si>
    <t>From score sheets enter the stage scores. If a shooter is disqualified enter DQ for all incompleted stages.</t>
  </si>
  <si>
    <t xml:space="preserve">When complete press button below. </t>
  </si>
  <si>
    <t>(Scores may be calculated before entry is complete, those stages will score as zero.)</t>
  </si>
  <si>
    <t>(Each time button is pressed scores will be updated with any additions or edits)</t>
  </si>
  <si>
    <t xml:space="preserve"> 3)</t>
  </si>
  <si>
    <t xml:space="preserve">a) Must have Name and Division (Div)  (O,open;L,limited) </t>
  </si>
  <si>
    <t>1) To convert all or certain tables to an html file that can be e-mailed or uploaded to the internet press the Make Html File</t>
  </si>
  <si>
    <t xml:space="preserve">1) Press the copy button to make a copy ( sheet "OutSubset3(2)" ) of this sheet. </t>
  </si>
  <si>
    <t>3) If you mess up, delete sheet "OutSubset3(2)" and from sheet "OutSubset3" press the copy button again.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</si>
  <si>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</si>
  <si>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</si>
  <si>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</si>
  <si>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</si>
  <si>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</si>
  <si>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</si>
  <si>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</si>
  <si>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</si>
  <si>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</si>
  <si>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</si>
  <si>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Table Name</t>
  </si>
  <si>
    <t>Include stage in table = 1</t>
  </si>
  <si>
    <t>Stg 11</t>
  </si>
  <si>
    <t>Stg 12</t>
  </si>
  <si>
    <t>Stg 13</t>
  </si>
  <si>
    <t>Stg 14</t>
  </si>
  <si>
    <t>Stg 15</t>
  </si>
  <si>
    <t>Stg 16</t>
  </si>
  <si>
    <t>Stg 17</t>
  </si>
  <si>
    <t>Stg 18</t>
  </si>
  <si>
    <t>Stg 19</t>
  </si>
  <si>
    <t>Stg 20</t>
  </si>
  <si>
    <t>1) To convert all or certain tables to an html file that can be e-mailed or uploaded to the internet press</t>
  </si>
  <si>
    <t>the Make Html File</t>
  </si>
  <si>
    <t>H1</t>
  </si>
  <si>
    <t>R1</t>
  </si>
  <si>
    <t>H2</t>
  </si>
  <si>
    <t>R2</t>
  </si>
  <si>
    <t>H3</t>
  </si>
  <si>
    <t>R3</t>
  </si>
  <si>
    <t>H4</t>
  </si>
  <si>
    <t>R4</t>
  </si>
  <si>
    <t>Rimfire</t>
  </si>
  <si>
    <t>1- H1</t>
  </si>
  <si>
    <t>2- R1</t>
  </si>
  <si>
    <t>3- H2</t>
  </si>
  <si>
    <t>4- R2</t>
  </si>
  <si>
    <t>5- H3</t>
  </si>
  <si>
    <t>6- R3</t>
  </si>
  <si>
    <t>7- H4</t>
  </si>
  <si>
    <t>8- R4</t>
  </si>
  <si>
    <t>Stage 1- H1</t>
  </si>
  <si>
    <t>Stage 2- R1</t>
  </si>
  <si>
    <t>Stage 3- H2</t>
  </si>
  <si>
    <t>Stage 4- R2</t>
  </si>
  <si>
    <t>Stage 5- H3</t>
  </si>
  <si>
    <t>Stage 6- R3</t>
  </si>
  <si>
    <t>Stage 7- H4</t>
  </si>
  <si>
    <t>Stage 8- R4</t>
  </si>
  <si>
    <t>Stg7</t>
  </si>
  <si>
    <t>Wheel Burners</t>
  </si>
  <si>
    <t>Version 4.1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</si>
</sst>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\-\ yy"/>
    <numFmt numFmtId="165" formatCode="##.##"/>
    <numFmt numFmtId="166" formatCode="dd\-mmm\-yy"/>
    <numFmt numFmtId="167" formatCode="[$-409]dddd\,\ mmmm\ dd\,\ yyyy"/>
    <numFmt numFmtId="168" formatCode="[$-409]d\-m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mediumGray"/>
    </fill>
    <fill>
      <patternFill patternType="solid">
        <fgColor theme="0" tint="-0.2499399930238723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thick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double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33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2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8" xfId="0" applyFont="1" applyBorder="1" applyAlignment="1">
      <alignment/>
    </xf>
    <xf numFmtId="0" fontId="0" fillId="0" borderId="14" xfId="0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2" fontId="8" fillId="0" borderId="29" xfId="0" applyNumberFormat="1" applyFon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6" fontId="0" fillId="0" borderId="0" xfId="0" applyNumberFormat="1" applyAlignment="1">
      <alignment/>
    </xf>
    <xf numFmtId="1" fontId="0" fillId="0" borderId="33" xfId="0" applyNumberForma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4" fillId="0" borderId="39" xfId="0" applyFont="1" applyBorder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35" borderId="28" xfId="0" applyFill="1" applyBorder="1" applyAlignment="1">
      <alignment/>
    </xf>
    <xf numFmtId="0" fontId="14" fillId="35" borderId="28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0" fontId="17" fillId="34" borderId="26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5" fontId="0" fillId="33" borderId="20" xfId="0" applyNumberFormat="1" applyFont="1" applyFill="1" applyBorder="1" applyAlignment="1">
      <alignment horizontal="center"/>
    </xf>
    <xf numFmtId="165" fontId="0" fillId="33" borderId="20" xfId="0" applyNumberFormat="1" applyFont="1" applyFill="1" applyBorder="1" applyAlignment="1" applyProtection="1">
      <alignment horizontal="center"/>
      <protection locked="0"/>
    </xf>
    <xf numFmtId="165" fontId="0" fillId="33" borderId="22" xfId="0" applyNumberFormat="1" applyFont="1" applyFill="1" applyBorder="1" applyAlignment="1">
      <alignment horizontal="center"/>
    </xf>
    <xf numFmtId="165" fontId="0" fillId="33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2" fontId="0" fillId="0" borderId="29" xfId="0" applyNumberForma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7" borderId="0" xfId="0" applyFill="1" applyAlignment="1">
      <alignment/>
    </xf>
    <xf numFmtId="2" fontId="0" fillId="0" borderId="2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9" fillId="0" borderId="11" xfId="0" applyNumberFormat="1" applyFont="1" applyFill="1" applyBorder="1" applyAlignment="1">
      <alignment horizontal="right"/>
    </xf>
    <xf numFmtId="2" fontId="9" fillId="0" borderId="29" xfId="0" applyNumberFormat="1" applyFont="1" applyFill="1" applyBorder="1" applyAlignment="1">
      <alignment horizontal="right"/>
    </xf>
    <xf numFmtId="2" fontId="8" fillId="0" borderId="29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0" fontId="9" fillId="0" borderId="0" xfId="0" applyFont="1" applyAlignment="1">
      <alignment/>
    </xf>
    <xf numFmtId="168" fontId="0" fillId="33" borderId="11" xfId="0" applyNumberFormat="1" applyFill="1" applyBorder="1" applyAlignment="1">
      <alignment horizontal="center"/>
    </xf>
    <xf numFmtId="0" fontId="0" fillId="38" borderId="0" xfId="0" applyFill="1" applyAlignment="1">
      <alignment/>
    </xf>
    <xf numFmtId="15" fontId="0" fillId="38" borderId="0" xfId="0" applyNumberFormat="1" applyFill="1" applyAlignment="1">
      <alignment/>
    </xf>
    <xf numFmtId="0" fontId="0" fillId="39" borderId="20" xfId="0" applyFont="1" applyFill="1" applyBorder="1" applyAlignment="1">
      <alignment/>
    </xf>
    <xf numFmtId="0" fontId="0" fillId="39" borderId="19" xfId="0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91</xdr:row>
      <xdr:rowOff>152400</xdr:rowOff>
    </xdr:from>
    <xdr:to>
      <xdr:col>13</xdr:col>
      <xdr:colOff>0</xdr:colOff>
      <xdr:row>91</xdr:row>
      <xdr:rowOff>152400</xdr:rowOff>
    </xdr:to>
    <xdr:sp>
      <xdr:nvSpPr>
        <xdr:cNvPr id="1" name="Line 66"/>
        <xdr:cNvSpPr>
          <a:spLocks/>
        </xdr:cNvSpPr>
      </xdr:nvSpPr>
      <xdr:spPr>
        <a:xfrm flipH="1">
          <a:off x="8105775" y="15192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71</xdr:row>
      <xdr:rowOff>76200</xdr:rowOff>
    </xdr:from>
    <xdr:to>
      <xdr:col>12</xdr:col>
      <xdr:colOff>600075</xdr:colOff>
      <xdr:row>71</xdr:row>
      <xdr:rowOff>76200</xdr:rowOff>
    </xdr:to>
    <xdr:sp>
      <xdr:nvSpPr>
        <xdr:cNvPr id="2" name="Line 68"/>
        <xdr:cNvSpPr>
          <a:spLocks/>
        </xdr:cNvSpPr>
      </xdr:nvSpPr>
      <xdr:spPr>
        <a:xfrm flipH="1">
          <a:off x="8115300" y="118776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72</xdr:row>
      <xdr:rowOff>66675</xdr:rowOff>
    </xdr:from>
    <xdr:to>
      <xdr:col>12</xdr:col>
      <xdr:colOff>600075</xdr:colOff>
      <xdr:row>72</xdr:row>
      <xdr:rowOff>66675</xdr:rowOff>
    </xdr:to>
    <xdr:sp>
      <xdr:nvSpPr>
        <xdr:cNvPr id="3" name="Line 69"/>
        <xdr:cNvSpPr>
          <a:spLocks/>
        </xdr:cNvSpPr>
      </xdr:nvSpPr>
      <xdr:spPr>
        <a:xfrm flipH="1">
          <a:off x="8115300" y="12030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69</xdr:row>
      <xdr:rowOff>95250</xdr:rowOff>
    </xdr:from>
    <xdr:to>
      <xdr:col>8</xdr:col>
      <xdr:colOff>771525</xdr:colOff>
      <xdr:row>69</xdr:row>
      <xdr:rowOff>95250</xdr:rowOff>
    </xdr:to>
    <xdr:sp>
      <xdr:nvSpPr>
        <xdr:cNvPr id="4" name="Line 70"/>
        <xdr:cNvSpPr>
          <a:spLocks/>
        </xdr:cNvSpPr>
      </xdr:nvSpPr>
      <xdr:spPr>
        <a:xfrm>
          <a:off x="5791200" y="11572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1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1.00390625" style="0" customWidth="1"/>
    <col min="3" max="3" width="6.00390625" style="0" customWidth="1"/>
    <col min="4" max="4" width="8.00390625" style="0" customWidth="1"/>
    <col min="5" max="5" width="9.7109375" style="0" customWidth="1"/>
    <col min="9" max="9" width="12.421875" style="0" bestFit="1" customWidth="1"/>
    <col min="10" max="10" width="10.00390625" style="0" customWidth="1"/>
    <col min="11" max="11" width="10.140625" style="0" customWidth="1"/>
    <col min="12" max="12" width="9.8515625" style="0" customWidth="1"/>
    <col min="17" max="17" width="10.57421875" style="0" customWidth="1"/>
    <col min="18" max="18" width="9.28125" style="0" bestFit="1" customWidth="1"/>
  </cols>
  <sheetData>
    <row r="1" spans="1:18" ht="18.75" thickTop="1">
      <c r="A1" s="1" t="s">
        <v>216</v>
      </c>
      <c r="G1" s="30" t="s">
        <v>32</v>
      </c>
      <c r="H1" s="13"/>
      <c r="I1" s="14"/>
      <c r="J1" s="13"/>
      <c r="K1" s="13"/>
      <c r="L1" s="13"/>
      <c r="M1" s="13"/>
      <c r="N1" s="15"/>
      <c r="P1" s="112"/>
      <c r="Q1" s="158" t="s">
        <v>329</v>
      </c>
      <c r="R1" s="159">
        <v>41343</v>
      </c>
    </row>
    <row r="2" spans="4:16" ht="12.75">
      <c r="D2" s="3" t="s">
        <v>117</v>
      </c>
      <c r="G2" s="16"/>
      <c r="H2" s="17" t="s">
        <v>22</v>
      </c>
      <c r="I2" s="18"/>
      <c r="J2" s="18"/>
      <c r="K2" s="18"/>
      <c r="L2" s="18"/>
      <c r="M2" s="18"/>
      <c r="N2" s="19"/>
      <c r="P2" s="112"/>
    </row>
    <row r="3" spans="1:16" ht="15.75">
      <c r="A3" s="2" t="s">
        <v>1</v>
      </c>
      <c r="D3" s="160" t="s">
        <v>328</v>
      </c>
      <c r="E3" s="161"/>
      <c r="G3" s="20" t="s">
        <v>23</v>
      </c>
      <c r="H3" s="21" t="s">
        <v>59</v>
      </c>
      <c r="I3" s="18"/>
      <c r="J3" s="18"/>
      <c r="K3" s="18"/>
      <c r="L3" s="18"/>
      <c r="M3" s="18"/>
      <c r="N3" s="19"/>
      <c r="P3" s="112"/>
    </row>
    <row r="4" spans="1:16" ht="15.75">
      <c r="A4" t="s">
        <v>145</v>
      </c>
      <c r="B4" s="2"/>
      <c r="C4" s="5"/>
      <c r="G4" s="20"/>
      <c r="H4" s="21"/>
      <c r="I4" s="18"/>
      <c r="J4" s="18"/>
      <c r="K4" s="18"/>
      <c r="L4" s="18"/>
      <c r="M4" s="18"/>
      <c r="N4" s="19"/>
      <c r="P4" s="112"/>
    </row>
    <row r="5" spans="2:16" ht="15.75">
      <c r="B5" s="2"/>
      <c r="E5" s="3" t="s">
        <v>0</v>
      </c>
      <c r="F5" s="4"/>
      <c r="G5" s="22" t="s">
        <v>24</v>
      </c>
      <c r="H5" s="23" t="s">
        <v>25</v>
      </c>
      <c r="I5" s="18"/>
      <c r="J5" s="18"/>
      <c r="K5" s="18"/>
      <c r="L5" s="18"/>
      <c r="M5" s="18"/>
      <c r="N5" s="19"/>
      <c r="P5" s="112"/>
    </row>
    <row r="6" spans="5:16" ht="12.75">
      <c r="E6" s="157">
        <v>41343</v>
      </c>
      <c r="F6" s="98"/>
      <c r="G6" s="22"/>
      <c r="H6" s="23"/>
      <c r="I6" s="24"/>
      <c r="J6" s="24"/>
      <c r="K6" s="24"/>
      <c r="L6" s="24"/>
      <c r="M6" s="24"/>
      <c r="N6" s="25"/>
      <c r="P6" s="112"/>
    </row>
    <row r="7" spans="2:16" ht="15.75">
      <c r="B7" s="2" t="s">
        <v>2</v>
      </c>
      <c r="G7" s="37" t="s">
        <v>57</v>
      </c>
      <c r="H7" s="26" t="s">
        <v>33</v>
      </c>
      <c r="I7" s="18"/>
      <c r="J7" s="18"/>
      <c r="K7" s="18"/>
      <c r="L7" s="18"/>
      <c r="M7" s="18"/>
      <c r="N7" s="19"/>
      <c r="P7" s="112"/>
    </row>
    <row r="8" spans="3:16" ht="12.75">
      <c r="C8" s="4" t="s">
        <v>120</v>
      </c>
      <c r="F8" s="4" t="s">
        <v>21</v>
      </c>
      <c r="G8" s="20"/>
      <c r="H8" s="31" t="s">
        <v>54</v>
      </c>
      <c r="I8" s="18"/>
      <c r="J8" s="18"/>
      <c r="K8" s="18"/>
      <c r="L8" s="18"/>
      <c r="M8" s="18"/>
      <c r="N8" s="19"/>
      <c r="P8" s="112"/>
    </row>
    <row r="9" spans="1:17" ht="13.5" thickBot="1">
      <c r="A9" s="104" t="s">
        <v>20</v>
      </c>
      <c r="B9" s="105" t="s">
        <v>3</v>
      </c>
      <c r="C9" s="105" t="s">
        <v>179</v>
      </c>
      <c r="D9" s="105" t="s">
        <v>4</v>
      </c>
      <c r="E9" s="105" t="s">
        <v>182</v>
      </c>
      <c r="F9" s="106" t="s">
        <v>6</v>
      </c>
      <c r="G9" s="20"/>
      <c r="H9" s="31" t="s">
        <v>119</v>
      </c>
      <c r="I9" s="18"/>
      <c r="J9" s="18"/>
      <c r="K9" s="18"/>
      <c r="L9" s="18"/>
      <c r="M9" s="18"/>
      <c r="N9" s="19"/>
      <c r="P9" s="112"/>
      <c r="Q9" s="24" t="s">
        <v>63</v>
      </c>
    </row>
    <row r="10" spans="1:16" ht="13.5" thickTop="1">
      <c r="A10" s="133"/>
      <c r="B10" s="134" t="s">
        <v>178</v>
      </c>
      <c r="C10" s="135">
        <v>0</v>
      </c>
      <c r="D10" s="135"/>
      <c r="E10" s="135"/>
      <c r="F10" s="136"/>
      <c r="G10" s="38"/>
      <c r="H10" s="18" t="s">
        <v>34</v>
      </c>
      <c r="I10" s="31" t="s">
        <v>274</v>
      </c>
      <c r="J10" s="18"/>
      <c r="K10" s="18"/>
      <c r="L10" s="18"/>
      <c r="M10" s="18"/>
      <c r="N10" s="19"/>
      <c r="P10" s="112"/>
    </row>
    <row r="11" spans="1:16" ht="12.75">
      <c r="A11" s="6" t="s">
        <v>181</v>
      </c>
      <c r="B11" s="11" t="s">
        <v>10</v>
      </c>
      <c r="C11" s="12"/>
      <c r="D11" s="12" t="s">
        <v>217</v>
      </c>
      <c r="E11" s="12" t="s">
        <v>89</v>
      </c>
      <c r="F11" s="127"/>
      <c r="G11" s="39"/>
      <c r="H11" s="31" t="s">
        <v>91</v>
      </c>
      <c r="I11" s="18"/>
      <c r="J11" s="18"/>
      <c r="K11" s="18"/>
      <c r="L11" s="18"/>
      <c r="M11" s="18"/>
      <c r="N11" s="19"/>
      <c r="P11" s="112"/>
    </row>
    <row r="12" spans="1:16" ht="12.75">
      <c r="A12" s="6" t="s">
        <v>181</v>
      </c>
      <c r="B12" s="11" t="s">
        <v>151</v>
      </c>
      <c r="C12" s="12"/>
      <c r="D12" s="12" t="s">
        <v>218</v>
      </c>
      <c r="E12" s="12" t="s">
        <v>8</v>
      </c>
      <c r="F12" s="127"/>
      <c r="G12" s="39"/>
      <c r="H12" s="36" t="s">
        <v>49</v>
      </c>
      <c r="I12" s="18"/>
      <c r="J12" s="18"/>
      <c r="K12" s="18"/>
      <c r="L12" s="18"/>
      <c r="M12" s="18"/>
      <c r="N12" s="19"/>
      <c r="P12" s="112"/>
    </row>
    <row r="13" spans="1:16" ht="12.75">
      <c r="A13" s="6"/>
      <c r="B13" s="10"/>
      <c r="C13" s="9"/>
      <c r="D13" s="12"/>
      <c r="E13" s="9"/>
      <c r="F13" s="127"/>
      <c r="G13" s="20"/>
      <c r="H13" s="23" t="s">
        <v>155</v>
      </c>
      <c r="I13" s="18"/>
      <c r="J13" s="18"/>
      <c r="K13" s="18"/>
      <c r="L13" s="18"/>
      <c r="M13" s="18"/>
      <c r="N13" s="19"/>
      <c r="P13" s="112"/>
    </row>
    <row r="14" spans="1:16" ht="12.75">
      <c r="A14" s="6"/>
      <c r="B14" s="11"/>
      <c r="C14" s="12"/>
      <c r="D14" s="12"/>
      <c r="E14" s="9"/>
      <c r="F14" s="127"/>
      <c r="G14" s="20"/>
      <c r="H14" s="23" t="s">
        <v>184</v>
      </c>
      <c r="I14" s="18"/>
      <c r="J14" s="18"/>
      <c r="K14" s="18"/>
      <c r="L14" s="18"/>
      <c r="M14" s="18"/>
      <c r="N14" s="19"/>
      <c r="P14" s="112"/>
    </row>
    <row r="15" spans="1:16" ht="12.75">
      <c r="A15" s="6"/>
      <c r="B15" s="7"/>
      <c r="C15" s="8"/>
      <c r="D15" s="12"/>
      <c r="E15" s="9"/>
      <c r="F15" s="128"/>
      <c r="G15" s="16"/>
      <c r="H15" s="18" t="s">
        <v>95</v>
      </c>
      <c r="I15" s="18"/>
      <c r="J15" s="18"/>
      <c r="K15" s="18"/>
      <c r="L15" s="18"/>
      <c r="M15" s="18"/>
      <c r="N15" s="19"/>
      <c r="P15" s="112"/>
    </row>
    <row r="16" spans="1:16" ht="12.75">
      <c r="A16" s="6"/>
      <c r="B16" s="7"/>
      <c r="C16" s="8"/>
      <c r="D16" s="12"/>
      <c r="E16" s="9"/>
      <c r="F16" s="128"/>
      <c r="G16" s="37"/>
      <c r="H16" s="23" t="s">
        <v>118</v>
      </c>
      <c r="I16" s="18"/>
      <c r="J16" s="18"/>
      <c r="K16" s="18"/>
      <c r="L16" s="18"/>
      <c r="M16" s="18"/>
      <c r="N16" s="19"/>
      <c r="P16" s="112"/>
    </row>
    <row r="17" spans="1:16" ht="12.75">
      <c r="A17" s="6"/>
      <c r="B17" s="11"/>
      <c r="C17" s="12"/>
      <c r="D17" s="12"/>
      <c r="E17" s="9"/>
      <c r="F17" s="127"/>
      <c r="G17" s="37"/>
      <c r="H17" s="168"/>
      <c r="I17" s="169"/>
      <c r="J17" s="18"/>
      <c r="K17" s="18"/>
      <c r="L17" s="18"/>
      <c r="M17" s="18"/>
      <c r="N17" s="19"/>
      <c r="P17" s="112"/>
    </row>
    <row r="18" spans="1:16" ht="12.75">
      <c r="A18" s="6"/>
      <c r="B18" s="10"/>
      <c r="C18" s="8"/>
      <c r="D18" s="12"/>
      <c r="E18" s="12"/>
      <c r="F18" s="128"/>
      <c r="G18" s="20"/>
      <c r="H18" s="18"/>
      <c r="I18" s="18"/>
      <c r="J18" s="18"/>
      <c r="K18" s="18"/>
      <c r="L18" s="21"/>
      <c r="M18" s="18"/>
      <c r="N18" s="19"/>
      <c r="P18" s="112"/>
    </row>
    <row r="19" spans="1:16" ht="12.75">
      <c r="A19" s="6"/>
      <c r="B19" s="10"/>
      <c r="C19" s="9"/>
      <c r="D19" s="12"/>
      <c r="E19" s="9"/>
      <c r="F19" s="127"/>
      <c r="G19" s="20"/>
      <c r="H19" s="18"/>
      <c r="I19" s="18"/>
      <c r="J19" s="18"/>
      <c r="K19" s="18"/>
      <c r="L19" s="18"/>
      <c r="M19" s="18"/>
      <c r="N19" s="19"/>
      <c r="P19" s="112"/>
    </row>
    <row r="20" spans="1:16" ht="12.75">
      <c r="A20" s="6"/>
      <c r="B20" s="11"/>
      <c r="C20" s="12"/>
      <c r="D20" s="12"/>
      <c r="E20" s="12"/>
      <c r="F20" s="127"/>
      <c r="G20" s="20" t="s">
        <v>26</v>
      </c>
      <c r="H20" s="21" t="s">
        <v>180</v>
      </c>
      <c r="I20" s="18"/>
      <c r="J20" s="18"/>
      <c r="K20" s="18"/>
      <c r="L20" s="18"/>
      <c r="M20" s="18"/>
      <c r="N20" s="19"/>
      <c r="P20" s="112"/>
    </row>
    <row r="21" spans="1:16" ht="12.75">
      <c r="A21" s="6"/>
      <c r="B21" s="11"/>
      <c r="C21" s="12"/>
      <c r="D21" s="12"/>
      <c r="E21" s="12"/>
      <c r="F21" s="127"/>
      <c r="G21" s="20"/>
      <c r="H21" s="27" t="s">
        <v>34</v>
      </c>
      <c r="I21" s="18"/>
      <c r="J21" s="18"/>
      <c r="K21" s="18"/>
      <c r="L21" s="18"/>
      <c r="M21" s="18"/>
      <c r="N21" s="19"/>
      <c r="P21" s="112"/>
    </row>
    <row r="22" spans="1:16" ht="12.75">
      <c r="A22" s="6"/>
      <c r="B22" s="11"/>
      <c r="C22" s="12"/>
      <c r="D22" s="12"/>
      <c r="E22" s="12"/>
      <c r="F22" s="127"/>
      <c r="G22" s="20"/>
      <c r="H22" s="100" t="s">
        <v>58</v>
      </c>
      <c r="I22" s="18"/>
      <c r="J22" s="18"/>
      <c r="K22" s="18"/>
      <c r="L22" s="18"/>
      <c r="M22" s="18"/>
      <c r="N22" s="19"/>
      <c r="P22" s="112"/>
    </row>
    <row r="23" spans="1:16" ht="12.75">
      <c r="A23" s="6"/>
      <c r="B23" s="11"/>
      <c r="C23" s="12"/>
      <c r="D23" s="12"/>
      <c r="E23" s="12"/>
      <c r="F23" s="127"/>
      <c r="G23" s="20"/>
      <c r="H23" s="101" t="s">
        <v>189</v>
      </c>
      <c r="I23" s="18"/>
      <c r="J23" s="18"/>
      <c r="K23" s="18"/>
      <c r="L23" s="18"/>
      <c r="M23" s="18"/>
      <c r="N23" s="19"/>
      <c r="P23" s="112"/>
    </row>
    <row r="24" spans="1:16" ht="12.75">
      <c r="A24" s="6"/>
      <c r="B24" s="11"/>
      <c r="C24" s="12"/>
      <c r="D24" s="12"/>
      <c r="E24" s="12"/>
      <c r="F24" s="127"/>
      <c r="G24" s="20"/>
      <c r="H24" s="101" t="s">
        <v>162</v>
      </c>
      <c r="I24" s="18"/>
      <c r="J24" s="18"/>
      <c r="K24" s="18"/>
      <c r="L24" s="18"/>
      <c r="M24" s="18"/>
      <c r="N24" s="19"/>
      <c r="P24" s="112"/>
    </row>
    <row r="25" spans="1:16" ht="12.75">
      <c r="A25" s="6"/>
      <c r="B25" s="11"/>
      <c r="C25" s="12"/>
      <c r="D25" s="12"/>
      <c r="E25" s="12"/>
      <c r="F25" s="127"/>
      <c r="G25" s="22"/>
      <c r="H25" s="21"/>
      <c r="I25" s="18"/>
      <c r="J25" s="18"/>
      <c r="K25" s="18"/>
      <c r="L25" s="18"/>
      <c r="M25" s="18"/>
      <c r="N25" s="19"/>
      <c r="P25" s="112"/>
    </row>
    <row r="26" spans="1:16" ht="12.75">
      <c r="A26" s="6"/>
      <c r="B26" s="7"/>
      <c r="C26" s="8"/>
      <c r="D26" s="12"/>
      <c r="E26" s="12"/>
      <c r="F26" s="128"/>
      <c r="G26" s="22" t="s">
        <v>27</v>
      </c>
      <c r="H26" s="31" t="s">
        <v>29</v>
      </c>
      <c r="I26" s="21"/>
      <c r="J26" s="18"/>
      <c r="K26" s="18"/>
      <c r="L26" s="18"/>
      <c r="M26" s="18"/>
      <c r="N26" s="19"/>
      <c r="P26" s="112"/>
    </row>
    <row r="27" spans="1:16" ht="12.75">
      <c r="A27" s="6"/>
      <c r="B27" s="11"/>
      <c r="C27" s="12"/>
      <c r="D27" s="12"/>
      <c r="E27" s="12"/>
      <c r="F27" s="127"/>
      <c r="G27" s="16"/>
      <c r="H27" s="31" t="s">
        <v>163</v>
      </c>
      <c r="I27" s="18"/>
      <c r="J27" s="18"/>
      <c r="K27" s="18"/>
      <c r="L27" s="18"/>
      <c r="M27" s="18"/>
      <c r="N27" s="19"/>
      <c r="P27" s="112"/>
    </row>
    <row r="28" spans="1:16" ht="12.75">
      <c r="A28" s="6"/>
      <c r="B28" s="11"/>
      <c r="C28" s="12"/>
      <c r="D28" s="12"/>
      <c r="E28" s="9"/>
      <c r="F28" s="127"/>
      <c r="G28" s="20"/>
      <c r="H28" s="26" t="s">
        <v>165</v>
      </c>
      <c r="I28" s="18"/>
      <c r="J28" s="18"/>
      <c r="K28" s="18"/>
      <c r="L28" s="99"/>
      <c r="M28" s="18"/>
      <c r="N28" s="19"/>
      <c r="P28" s="112"/>
    </row>
    <row r="29" spans="1:16" ht="12.75">
      <c r="A29" s="6"/>
      <c r="B29" s="10"/>
      <c r="C29" s="9"/>
      <c r="D29" s="12"/>
      <c r="E29" s="9"/>
      <c r="F29" s="127"/>
      <c r="G29" s="20"/>
      <c r="H29" s="102" t="s">
        <v>164</v>
      </c>
      <c r="I29" s="18"/>
      <c r="J29" s="18"/>
      <c r="K29" s="18"/>
      <c r="L29" s="18"/>
      <c r="M29" s="18"/>
      <c r="N29" s="19"/>
      <c r="P29" s="112"/>
    </row>
    <row r="30" spans="1:16" ht="12.75">
      <c r="A30" s="6"/>
      <c r="B30" s="11"/>
      <c r="C30" s="12"/>
      <c r="D30" s="12"/>
      <c r="E30" s="12"/>
      <c r="F30" s="127"/>
      <c r="G30" s="20" t="s">
        <v>28</v>
      </c>
      <c r="H30" s="31" t="s">
        <v>160</v>
      </c>
      <c r="I30" s="18"/>
      <c r="J30" s="18"/>
      <c r="K30" s="18"/>
      <c r="L30" s="18"/>
      <c r="M30" s="18"/>
      <c r="N30" s="19"/>
      <c r="P30" s="112"/>
    </row>
    <row r="31" spans="1:16" ht="12.75">
      <c r="A31" s="6"/>
      <c r="B31" s="11"/>
      <c r="C31" s="12"/>
      <c r="D31" s="12"/>
      <c r="E31" s="12"/>
      <c r="F31" s="127"/>
      <c r="G31" s="16"/>
      <c r="H31" s="21" t="s">
        <v>161</v>
      </c>
      <c r="I31" s="18"/>
      <c r="J31" s="18"/>
      <c r="K31" s="18"/>
      <c r="L31" s="18"/>
      <c r="M31" s="18"/>
      <c r="N31" s="19"/>
      <c r="P31" s="112"/>
    </row>
    <row r="32" spans="1:16" ht="12.75">
      <c r="A32" s="6"/>
      <c r="B32" s="11"/>
      <c r="C32" s="12"/>
      <c r="D32" s="12"/>
      <c r="E32" s="12"/>
      <c r="F32" s="127"/>
      <c r="G32" s="16"/>
      <c r="H32" s="18" t="s">
        <v>35</v>
      </c>
      <c r="I32" s="18"/>
      <c r="J32" s="18"/>
      <c r="K32" s="18"/>
      <c r="L32" s="18"/>
      <c r="M32" s="18"/>
      <c r="N32" s="19"/>
      <c r="P32" s="112"/>
    </row>
    <row r="33" spans="1:16" ht="12.75">
      <c r="A33" s="6"/>
      <c r="B33" s="11"/>
      <c r="C33" s="12"/>
      <c r="D33" s="12"/>
      <c r="E33" s="12"/>
      <c r="F33" s="127"/>
      <c r="G33" s="20"/>
      <c r="H33" s="26"/>
      <c r="I33" s="18"/>
      <c r="J33" s="18"/>
      <c r="K33" s="18"/>
      <c r="L33" s="18"/>
      <c r="M33" s="18"/>
      <c r="N33" s="19"/>
      <c r="P33" s="112"/>
    </row>
    <row r="34" spans="1:16" ht="12.75">
      <c r="A34" s="6"/>
      <c r="B34" s="10"/>
      <c r="C34" s="9"/>
      <c r="D34" s="9"/>
      <c r="E34" s="9"/>
      <c r="F34" s="127"/>
      <c r="G34" s="20" t="s">
        <v>30</v>
      </c>
      <c r="H34" s="21" t="s">
        <v>31</v>
      </c>
      <c r="I34" s="18"/>
      <c r="J34" s="18"/>
      <c r="K34" s="18"/>
      <c r="L34" s="18"/>
      <c r="M34" s="18"/>
      <c r="N34" s="19"/>
      <c r="P34" s="112"/>
    </row>
    <row r="35" spans="1:16" ht="12.75">
      <c r="A35" s="6"/>
      <c r="B35" s="11"/>
      <c r="C35" s="12"/>
      <c r="D35" s="12"/>
      <c r="E35" s="12"/>
      <c r="F35" s="127"/>
      <c r="G35" s="20"/>
      <c r="I35" s="18"/>
      <c r="J35" s="18"/>
      <c r="K35" s="18"/>
      <c r="L35" s="18"/>
      <c r="M35" s="18"/>
      <c r="N35" s="19"/>
      <c r="P35" s="112"/>
    </row>
    <row r="36" spans="1:16" ht="12.75">
      <c r="A36" s="6"/>
      <c r="B36" s="10"/>
      <c r="C36" s="9"/>
      <c r="D36" s="9"/>
      <c r="E36" s="8"/>
      <c r="F36" s="128"/>
      <c r="G36" s="20" t="s">
        <v>79</v>
      </c>
      <c r="H36" s="21" t="s">
        <v>36</v>
      </c>
      <c r="I36" s="18"/>
      <c r="J36" s="18"/>
      <c r="K36" s="18"/>
      <c r="L36" s="18"/>
      <c r="M36" s="18"/>
      <c r="N36" s="19"/>
      <c r="P36" s="112"/>
    </row>
    <row r="37" spans="1:16" ht="13.5" thickBot="1">
      <c r="A37" s="6"/>
      <c r="B37" s="11"/>
      <c r="C37" s="12"/>
      <c r="D37" s="12"/>
      <c r="E37" s="12"/>
      <c r="F37" s="127"/>
      <c r="G37" s="40"/>
      <c r="H37" s="28"/>
      <c r="I37" s="28" t="s">
        <v>154</v>
      </c>
      <c r="J37" s="28"/>
      <c r="K37" s="28"/>
      <c r="L37" s="28"/>
      <c r="M37" s="28"/>
      <c r="N37" s="29"/>
      <c r="P37" s="112"/>
    </row>
    <row r="38" spans="1:16" ht="13.5" thickTop="1">
      <c r="A38" s="6"/>
      <c r="B38" s="10"/>
      <c r="C38" s="9"/>
      <c r="D38" s="9"/>
      <c r="E38" s="9"/>
      <c r="F38" s="129"/>
      <c r="P38" s="112"/>
    </row>
    <row r="39" spans="1:16" ht="12.75">
      <c r="A39" s="6"/>
      <c r="B39" s="11"/>
      <c r="C39" s="12"/>
      <c r="D39" s="12"/>
      <c r="E39" s="12"/>
      <c r="F39" s="129"/>
      <c r="I39" s="3" t="s">
        <v>37</v>
      </c>
      <c r="P39" s="112"/>
    </row>
    <row r="40" spans="1:16" ht="12.75">
      <c r="A40" s="6"/>
      <c r="B40" s="7"/>
      <c r="C40" s="8"/>
      <c r="D40" s="9"/>
      <c r="E40" s="8"/>
      <c r="F40" s="130"/>
      <c r="H40" s="63" t="s">
        <v>38</v>
      </c>
      <c r="I40" s="34" t="s">
        <v>302</v>
      </c>
      <c r="J40" s="32"/>
      <c r="K40" s="33"/>
      <c r="P40" s="112"/>
    </row>
    <row r="41" spans="1:16" ht="12.75">
      <c r="A41" s="6"/>
      <c r="B41" s="11"/>
      <c r="C41" s="12"/>
      <c r="D41" s="12"/>
      <c r="E41" s="12"/>
      <c r="F41" s="129"/>
      <c r="H41" s="63" t="s">
        <v>39</v>
      </c>
      <c r="I41" s="34" t="s">
        <v>303</v>
      </c>
      <c r="J41" s="32"/>
      <c r="K41" s="33"/>
      <c r="P41" s="112"/>
    </row>
    <row r="42" spans="1:16" ht="12.75">
      <c r="A42" s="6"/>
      <c r="B42" s="11"/>
      <c r="C42" s="12"/>
      <c r="D42" s="12"/>
      <c r="E42" s="12"/>
      <c r="F42" s="129"/>
      <c r="H42" s="63" t="s">
        <v>40</v>
      </c>
      <c r="I42" s="34" t="s">
        <v>304</v>
      </c>
      <c r="J42" s="32"/>
      <c r="K42" s="33"/>
      <c r="P42" s="112"/>
    </row>
    <row r="43" spans="1:16" ht="12.75">
      <c r="A43" s="6"/>
      <c r="B43" s="11"/>
      <c r="C43" s="12"/>
      <c r="D43" s="12"/>
      <c r="E43" s="12"/>
      <c r="F43" s="129"/>
      <c r="H43" s="63" t="s">
        <v>41</v>
      </c>
      <c r="I43" s="34" t="s">
        <v>305</v>
      </c>
      <c r="J43" s="32"/>
      <c r="K43" s="33"/>
      <c r="P43" s="112"/>
    </row>
    <row r="44" spans="1:16" ht="12.75">
      <c r="A44" s="6"/>
      <c r="B44" s="11"/>
      <c r="C44" s="12"/>
      <c r="D44" s="12"/>
      <c r="E44" s="12"/>
      <c r="F44" s="129"/>
      <c r="H44" s="63" t="s">
        <v>42</v>
      </c>
      <c r="I44" s="34" t="s">
        <v>306</v>
      </c>
      <c r="J44" s="32"/>
      <c r="K44" s="33"/>
      <c r="P44" s="112"/>
    </row>
    <row r="45" spans="1:16" ht="12.75">
      <c r="A45" s="6"/>
      <c r="B45" s="11"/>
      <c r="C45" s="12"/>
      <c r="D45" s="12"/>
      <c r="E45" s="12"/>
      <c r="F45" s="129"/>
      <c r="H45" s="63" t="s">
        <v>43</v>
      </c>
      <c r="I45" s="72" t="s">
        <v>307</v>
      </c>
      <c r="J45" s="32"/>
      <c r="K45" s="33"/>
      <c r="P45" s="112"/>
    </row>
    <row r="46" spans="1:16" ht="12.75">
      <c r="A46" s="6"/>
      <c r="B46" s="11"/>
      <c r="C46" s="12"/>
      <c r="D46" s="12"/>
      <c r="E46" s="12"/>
      <c r="F46" s="129"/>
      <c r="H46" s="63" t="s">
        <v>44</v>
      </c>
      <c r="I46" s="72" t="s">
        <v>308</v>
      </c>
      <c r="J46" s="32"/>
      <c r="K46" s="33"/>
      <c r="P46" s="112"/>
    </row>
    <row r="47" spans="1:16" ht="12.75">
      <c r="A47" s="6"/>
      <c r="B47" s="11"/>
      <c r="C47" s="12"/>
      <c r="D47" s="12"/>
      <c r="E47" s="12"/>
      <c r="F47" s="129"/>
      <c r="H47" s="63" t="s">
        <v>45</v>
      </c>
      <c r="I47" s="72" t="s">
        <v>309</v>
      </c>
      <c r="J47" s="32"/>
      <c r="K47" s="33"/>
      <c r="P47" s="112"/>
    </row>
    <row r="48" spans="1:16" ht="12.75">
      <c r="A48" s="6"/>
      <c r="B48" s="10"/>
      <c r="C48" s="9"/>
      <c r="D48" s="9"/>
      <c r="E48" s="8"/>
      <c r="F48" s="130"/>
      <c r="H48" s="63" t="s">
        <v>46</v>
      </c>
      <c r="I48" s="72"/>
      <c r="J48" s="32"/>
      <c r="K48" s="33"/>
      <c r="P48" s="112"/>
    </row>
    <row r="49" spans="1:16" ht="12.75">
      <c r="A49" s="6"/>
      <c r="B49" s="11"/>
      <c r="C49" s="12"/>
      <c r="D49" s="12"/>
      <c r="E49" s="12"/>
      <c r="F49" s="129"/>
      <c r="H49" s="63" t="s">
        <v>47</v>
      </c>
      <c r="I49" s="72"/>
      <c r="J49" s="32"/>
      <c r="K49" s="33"/>
      <c r="P49" s="112"/>
    </row>
    <row r="50" spans="1:16" ht="12.75">
      <c r="A50" s="6"/>
      <c r="B50" s="11"/>
      <c r="C50" s="12"/>
      <c r="D50" s="12"/>
      <c r="E50" s="12"/>
      <c r="F50" s="129"/>
      <c r="H50" s="143" t="s">
        <v>278</v>
      </c>
      <c r="I50" s="34"/>
      <c r="J50" s="32"/>
      <c r="K50" s="33"/>
      <c r="P50" s="112"/>
    </row>
    <row r="51" spans="1:17" ht="12.75">
      <c r="A51" s="6"/>
      <c r="B51" s="7"/>
      <c r="C51" s="8"/>
      <c r="D51" s="9"/>
      <c r="E51" s="8"/>
      <c r="F51" s="130"/>
      <c r="H51" s="144" t="s">
        <v>279</v>
      </c>
      <c r="I51" s="34"/>
      <c r="J51" s="32"/>
      <c r="K51" s="33"/>
      <c r="P51" s="112"/>
      <c r="Q51" s="24" t="s">
        <v>63</v>
      </c>
    </row>
    <row r="52" spans="1:16" ht="12.75">
      <c r="A52" s="6"/>
      <c r="B52" s="11"/>
      <c r="C52" s="12"/>
      <c r="D52" s="12"/>
      <c r="E52" s="12"/>
      <c r="F52" s="129"/>
      <c r="H52" s="144" t="s">
        <v>280</v>
      </c>
      <c r="I52" s="34"/>
      <c r="J52" s="32"/>
      <c r="K52" s="33"/>
      <c r="P52" s="112"/>
    </row>
    <row r="53" spans="1:16" ht="12.75">
      <c r="A53" s="6"/>
      <c r="B53" s="11"/>
      <c r="C53" s="12"/>
      <c r="D53" s="12"/>
      <c r="E53" s="12"/>
      <c r="F53" s="129"/>
      <c r="H53" s="144" t="s">
        <v>281</v>
      </c>
      <c r="I53" s="34"/>
      <c r="J53" s="32"/>
      <c r="K53" s="33"/>
      <c r="P53" s="112"/>
    </row>
    <row r="54" spans="1:16" ht="12.75">
      <c r="A54" s="6"/>
      <c r="B54" s="7"/>
      <c r="C54" s="8"/>
      <c r="D54" s="9"/>
      <c r="E54" s="9"/>
      <c r="F54" s="129"/>
      <c r="H54" s="144" t="s">
        <v>282</v>
      </c>
      <c r="I54" s="34"/>
      <c r="J54" s="32"/>
      <c r="K54" s="33"/>
      <c r="P54" s="112"/>
    </row>
    <row r="55" spans="1:16" ht="12.75">
      <c r="A55" s="6"/>
      <c r="B55" s="11"/>
      <c r="C55" s="12"/>
      <c r="D55" s="12"/>
      <c r="E55" s="12"/>
      <c r="F55" s="129"/>
      <c r="H55" s="144" t="s">
        <v>283</v>
      </c>
      <c r="I55" s="72"/>
      <c r="J55" s="32"/>
      <c r="K55" s="33"/>
      <c r="P55" s="112"/>
    </row>
    <row r="56" spans="1:16" ht="12.75">
      <c r="A56" s="6"/>
      <c r="B56" s="10"/>
      <c r="C56" s="9"/>
      <c r="D56" s="9"/>
      <c r="E56" s="9"/>
      <c r="F56" s="129"/>
      <c r="H56" s="144" t="s">
        <v>284</v>
      </c>
      <c r="I56" s="72"/>
      <c r="J56" s="32"/>
      <c r="K56" s="33"/>
      <c r="P56" s="112"/>
    </row>
    <row r="57" spans="1:16" ht="12.75">
      <c r="A57" s="6"/>
      <c r="B57" s="10"/>
      <c r="C57" s="9"/>
      <c r="D57" s="9"/>
      <c r="E57" s="9"/>
      <c r="F57" s="129"/>
      <c r="H57" s="144" t="s">
        <v>285</v>
      </c>
      <c r="I57" s="72"/>
      <c r="J57" s="32"/>
      <c r="K57" s="33"/>
      <c r="P57" s="112"/>
    </row>
    <row r="58" spans="1:16" ht="12.75">
      <c r="A58" s="6"/>
      <c r="B58" s="11"/>
      <c r="C58" s="12"/>
      <c r="D58" s="12"/>
      <c r="E58" s="12"/>
      <c r="F58" s="129"/>
      <c r="H58" s="144" t="s">
        <v>286</v>
      </c>
      <c r="I58" s="72"/>
      <c r="J58" s="32"/>
      <c r="K58" s="33"/>
      <c r="P58" s="112"/>
    </row>
    <row r="59" spans="1:16" ht="12.75">
      <c r="A59" s="6"/>
      <c r="B59" s="11"/>
      <c r="C59" s="12"/>
      <c r="D59" s="12"/>
      <c r="E59" s="12"/>
      <c r="F59" s="129"/>
      <c r="H59" s="144" t="s">
        <v>287</v>
      </c>
      <c r="I59" s="72"/>
      <c r="J59" s="32"/>
      <c r="K59" s="33"/>
      <c r="P59" s="112"/>
    </row>
    <row r="60" spans="1:16" ht="12.75">
      <c r="A60" s="6"/>
      <c r="B60" s="11"/>
      <c r="C60" s="12"/>
      <c r="D60" s="12"/>
      <c r="E60" s="12"/>
      <c r="F60" s="129"/>
      <c r="P60" s="112"/>
    </row>
    <row r="61" spans="1:16" ht="12.75">
      <c r="A61" s="121"/>
      <c r="B61" s="120"/>
      <c r="C61" s="9"/>
      <c r="D61" s="12"/>
      <c r="E61" s="9"/>
      <c r="F61" s="129"/>
      <c r="P61" s="112"/>
    </row>
    <row r="62" spans="1:16" ht="15.75">
      <c r="A62" s="6"/>
      <c r="B62" s="7"/>
      <c r="C62" s="12"/>
      <c r="D62" s="12"/>
      <c r="E62" s="12"/>
      <c r="F62" s="129"/>
      <c r="H62" s="2" t="s">
        <v>96</v>
      </c>
      <c r="P62" s="112"/>
    </row>
    <row r="63" spans="1:16" ht="12.75">
      <c r="A63" s="6"/>
      <c r="B63" s="11"/>
      <c r="C63" s="12"/>
      <c r="D63" s="12"/>
      <c r="E63" s="12"/>
      <c r="F63" s="129"/>
      <c r="H63" t="s">
        <v>156</v>
      </c>
      <c r="P63" s="112"/>
    </row>
    <row r="64" spans="1:16" ht="12.75">
      <c r="A64" s="6"/>
      <c r="B64" s="11"/>
      <c r="C64" s="12"/>
      <c r="D64" s="12"/>
      <c r="E64" s="12"/>
      <c r="F64" s="129"/>
      <c r="H64" t="s">
        <v>143</v>
      </c>
      <c r="P64" s="112"/>
    </row>
    <row r="65" spans="1:16" ht="12.75">
      <c r="A65" s="6"/>
      <c r="B65" s="7"/>
      <c r="C65" s="8"/>
      <c r="D65" s="8"/>
      <c r="E65" s="8"/>
      <c r="F65" s="130"/>
      <c r="P65" s="112"/>
    </row>
    <row r="66" spans="1:16" ht="12.75">
      <c r="A66" s="6"/>
      <c r="B66" s="11"/>
      <c r="C66" s="12"/>
      <c r="D66" s="12"/>
      <c r="E66" s="12"/>
      <c r="F66" s="129"/>
      <c r="G66" s="63" t="s">
        <v>23</v>
      </c>
      <c r="H66" s="3" t="s">
        <v>187</v>
      </c>
      <c r="P66" s="112"/>
    </row>
    <row r="67" spans="1:16" ht="12.75">
      <c r="A67" s="6"/>
      <c r="B67" s="11"/>
      <c r="C67" s="12"/>
      <c r="D67" s="12"/>
      <c r="E67" s="12"/>
      <c r="F67" s="129"/>
      <c r="G67" s="63"/>
      <c r="H67" s="107" t="s">
        <v>185</v>
      </c>
      <c r="P67" s="112"/>
    </row>
    <row r="68" spans="1:16" ht="12.75">
      <c r="A68" s="6"/>
      <c r="B68" s="10"/>
      <c r="C68" s="9"/>
      <c r="D68" s="9"/>
      <c r="E68" s="8"/>
      <c r="F68" s="130"/>
      <c r="H68" s="109" t="s">
        <v>186</v>
      </c>
      <c r="P68" s="112"/>
    </row>
    <row r="69" spans="1:16" ht="12.75">
      <c r="A69" s="6"/>
      <c r="B69" s="11"/>
      <c r="C69" s="12"/>
      <c r="D69" s="12"/>
      <c r="E69" s="12"/>
      <c r="F69" s="129"/>
      <c r="G69" s="63"/>
      <c r="H69" s="3" t="s">
        <v>194</v>
      </c>
      <c r="K69" s="111"/>
      <c r="P69" s="112"/>
    </row>
    <row r="70" spans="1:16" ht="12.75">
      <c r="A70" s="6"/>
      <c r="B70" s="7"/>
      <c r="C70" s="8"/>
      <c r="D70" s="9"/>
      <c r="E70" s="8"/>
      <c r="F70" s="130"/>
      <c r="H70" t="s">
        <v>48</v>
      </c>
      <c r="I70" t="s">
        <v>116</v>
      </c>
      <c r="J70" s="12">
        <v>1</v>
      </c>
      <c r="K70" s="12">
        <v>1</v>
      </c>
      <c r="L70" s="12">
        <v>0</v>
      </c>
      <c r="P70" s="112"/>
    </row>
    <row r="71" spans="1:16" ht="12.75">
      <c r="A71" s="6"/>
      <c r="B71" s="11"/>
      <c r="C71" s="12"/>
      <c r="D71" s="12"/>
      <c r="E71" s="12"/>
      <c r="F71" s="129"/>
      <c r="H71" s="108"/>
      <c r="I71" s="51"/>
      <c r="J71" s="4" t="s">
        <v>190</v>
      </c>
      <c r="K71" s="4" t="s">
        <v>191</v>
      </c>
      <c r="L71" s="4" t="s">
        <v>192</v>
      </c>
      <c r="N71" s="108"/>
      <c r="P71" s="112"/>
    </row>
    <row r="72" spans="1:16" ht="12.75">
      <c r="A72" s="6"/>
      <c r="B72" s="11"/>
      <c r="C72" s="12"/>
      <c r="D72" s="12"/>
      <c r="E72" s="12"/>
      <c r="F72" s="129"/>
      <c r="H72" s="110" t="s">
        <v>209</v>
      </c>
      <c r="J72" s="9" t="s">
        <v>219</v>
      </c>
      <c r="K72" s="9" t="s">
        <v>220</v>
      </c>
      <c r="L72" s="9"/>
      <c r="N72" s="108" t="s">
        <v>288</v>
      </c>
      <c r="P72" s="112"/>
    </row>
    <row r="73" spans="1:16" ht="12.75">
      <c r="A73" s="6"/>
      <c r="B73" s="11"/>
      <c r="C73" s="12"/>
      <c r="D73" s="12"/>
      <c r="E73" s="12"/>
      <c r="F73" s="129"/>
      <c r="H73" s="110" t="s">
        <v>212</v>
      </c>
      <c r="I73" s="63" t="s">
        <v>38</v>
      </c>
      <c r="J73" s="9">
        <v>1</v>
      </c>
      <c r="K73" s="9">
        <v>0</v>
      </c>
      <c r="L73" s="9">
        <v>0</v>
      </c>
      <c r="M73" s="117"/>
      <c r="P73" s="112"/>
    </row>
    <row r="74" spans="1:16" ht="12.75">
      <c r="A74" s="6"/>
      <c r="B74" s="7"/>
      <c r="C74" s="12"/>
      <c r="D74" s="12"/>
      <c r="E74" s="12"/>
      <c r="F74" s="129"/>
      <c r="H74" s="110" t="s">
        <v>210</v>
      </c>
      <c r="I74" s="63" t="s">
        <v>39</v>
      </c>
      <c r="J74" s="9">
        <v>0</v>
      </c>
      <c r="K74" s="9">
        <v>1</v>
      </c>
      <c r="L74" s="9">
        <v>0</v>
      </c>
      <c r="M74" s="117"/>
      <c r="P74" s="112"/>
    </row>
    <row r="75" spans="1:16" ht="12.75">
      <c r="A75" s="6"/>
      <c r="B75" s="11"/>
      <c r="C75" s="12"/>
      <c r="D75" s="12"/>
      <c r="E75" s="12"/>
      <c r="F75" s="129"/>
      <c r="H75" s="110" t="s">
        <v>213</v>
      </c>
      <c r="I75" s="63" t="s">
        <v>40</v>
      </c>
      <c r="J75" s="9">
        <v>1</v>
      </c>
      <c r="K75" s="9">
        <v>0</v>
      </c>
      <c r="L75" s="9">
        <v>0</v>
      </c>
      <c r="M75" s="117"/>
      <c r="N75" s="111"/>
      <c r="P75" s="112"/>
    </row>
    <row r="76" spans="1:16" ht="12.75">
      <c r="A76" s="6"/>
      <c r="B76" s="10"/>
      <c r="C76" s="9"/>
      <c r="D76" s="9"/>
      <c r="E76" s="9"/>
      <c r="F76" s="129"/>
      <c r="H76" s="110" t="s">
        <v>211</v>
      </c>
      <c r="I76" s="63" t="s">
        <v>41</v>
      </c>
      <c r="J76" s="9">
        <v>0</v>
      </c>
      <c r="K76" s="9">
        <v>1</v>
      </c>
      <c r="L76" s="9">
        <v>0</v>
      </c>
      <c r="M76" s="117"/>
      <c r="N76" s="114" t="s">
        <v>289</v>
      </c>
      <c r="O76" s="50"/>
      <c r="P76" s="112"/>
    </row>
    <row r="77" spans="1:16" ht="12.75">
      <c r="A77" s="6"/>
      <c r="B77" s="11"/>
      <c r="C77" s="12"/>
      <c r="D77" s="12"/>
      <c r="E77" s="12"/>
      <c r="F77" s="129"/>
      <c r="H77" s="110" t="s">
        <v>214</v>
      </c>
      <c r="I77" s="63" t="s">
        <v>42</v>
      </c>
      <c r="J77" s="9">
        <v>1</v>
      </c>
      <c r="K77" s="9">
        <v>0</v>
      </c>
      <c r="L77" s="9">
        <v>0</v>
      </c>
      <c r="M77" s="117"/>
      <c r="N77" s="119" t="s">
        <v>193</v>
      </c>
      <c r="O77" s="18"/>
      <c r="P77" s="112"/>
    </row>
    <row r="78" spans="1:16" ht="12.75">
      <c r="A78" s="6"/>
      <c r="B78" s="11"/>
      <c r="C78" s="12"/>
      <c r="D78" s="12"/>
      <c r="E78" s="12"/>
      <c r="F78" s="129"/>
      <c r="H78" s="110" t="s">
        <v>215</v>
      </c>
      <c r="I78" s="63" t="s">
        <v>43</v>
      </c>
      <c r="J78" s="9">
        <v>0</v>
      </c>
      <c r="K78" s="9">
        <v>1</v>
      </c>
      <c r="L78" s="9">
        <v>0</v>
      </c>
      <c r="M78" s="118"/>
      <c r="P78" s="112"/>
    </row>
    <row r="79" spans="1:16" ht="12.75">
      <c r="A79" s="6"/>
      <c r="B79" s="11"/>
      <c r="C79" s="12"/>
      <c r="D79" s="12"/>
      <c r="E79" s="12"/>
      <c r="F79" s="129"/>
      <c r="I79" s="63" t="s">
        <v>44</v>
      </c>
      <c r="J79" s="9">
        <v>1</v>
      </c>
      <c r="K79" s="9">
        <v>0</v>
      </c>
      <c r="L79" s="9">
        <v>0</v>
      </c>
      <c r="M79" s="117"/>
      <c r="P79" s="112"/>
    </row>
    <row r="80" spans="1:16" ht="12.75">
      <c r="A80" s="6"/>
      <c r="B80" s="10"/>
      <c r="C80" s="9"/>
      <c r="D80" s="9"/>
      <c r="E80" s="8"/>
      <c r="F80" s="129"/>
      <c r="H80" s="3"/>
      <c r="I80" s="63" t="s">
        <v>45</v>
      </c>
      <c r="J80" s="9">
        <v>0</v>
      </c>
      <c r="K80" s="9">
        <v>1</v>
      </c>
      <c r="L80" s="9">
        <v>0</v>
      </c>
      <c r="M80" s="117"/>
      <c r="P80" s="112"/>
    </row>
    <row r="81" spans="1:16" ht="12.75">
      <c r="A81" s="6"/>
      <c r="B81" s="7"/>
      <c r="C81" s="9"/>
      <c r="D81" s="9"/>
      <c r="E81" s="9"/>
      <c r="F81" s="129"/>
      <c r="I81" s="63" t="s">
        <v>46</v>
      </c>
      <c r="J81" s="9">
        <v>0</v>
      </c>
      <c r="K81" s="9">
        <v>0</v>
      </c>
      <c r="L81" s="9">
        <v>0</v>
      </c>
      <c r="M81" s="117"/>
      <c r="P81" s="112"/>
    </row>
    <row r="82" spans="1:17" ht="12.75">
      <c r="A82" s="6"/>
      <c r="B82" s="11"/>
      <c r="C82" s="12"/>
      <c r="D82" s="12"/>
      <c r="E82" s="12"/>
      <c r="F82" s="129"/>
      <c r="I82" s="63" t="s">
        <v>47</v>
      </c>
      <c r="J82" s="9">
        <v>0</v>
      </c>
      <c r="K82" s="9">
        <v>0</v>
      </c>
      <c r="L82" s="9">
        <v>0</v>
      </c>
      <c r="M82" s="117"/>
      <c r="P82" s="112"/>
      <c r="Q82" s="24" t="s">
        <v>63</v>
      </c>
    </row>
    <row r="83" spans="1:16" ht="12.75">
      <c r="A83" s="6"/>
      <c r="B83" s="11"/>
      <c r="C83" s="12"/>
      <c r="D83" s="12"/>
      <c r="E83" s="12"/>
      <c r="F83" s="129"/>
      <c r="I83" s="143" t="s">
        <v>278</v>
      </c>
      <c r="J83" s="9">
        <v>0</v>
      </c>
      <c r="K83" s="9">
        <v>0</v>
      </c>
      <c r="L83" s="9">
        <v>0</v>
      </c>
      <c r="M83" s="117"/>
      <c r="P83" s="112"/>
    </row>
    <row r="84" spans="1:16" ht="12.75">
      <c r="A84" s="6"/>
      <c r="B84" s="7"/>
      <c r="C84" s="9"/>
      <c r="D84" s="9"/>
      <c r="E84" s="9"/>
      <c r="F84" s="130"/>
      <c r="I84" s="144" t="s">
        <v>279</v>
      </c>
      <c r="J84" s="9">
        <v>0</v>
      </c>
      <c r="K84" s="9">
        <v>0</v>
      </c>
      <c r="L84" s="9">
        <v>0</v>
      </c>
      <c r="M84" s="117"/>
      <c r="P84" s="112"/>
    </row>
    <row r="85" spans="1:16" ht="12.75">
      <c r="A85" s="6"/>
      <c r="B85" s="7"/>
      <c r="C85" s="8"/>
      <c r="D85" s="9"/>
      <c r="E85" s="8"/>
      <c r="F85" s="129"/>
      <c r="I85" s="144" t="s">
        <v>280</v>
      </c>
      <c r="J85" s="9">
        <v>0</v>
      </c>
      <c r="K85" s="9">
        <v>0</v>
      </c>
      <c r="L85" s="9">
        <v>0</v>
      </c>
      <c r="M85" s="117"/>
      <c r="P85" s="112"/>
    </row>
    <row r="86" spans="1:16" ht="12.75">
      <c r="A86" s="6"/>
      <c r="B86" s="11"/>
      <c r="C86" s="12"/>
      <c r="D86" s="12"/>
      <c r="E86" s="12"/>
      <c r="F86" s="129"/>
      <c r="I86" s="144" t="s">
        <v>281</v>
      </c>
      <c r="J86" s="9">
        <v>0</v>
      </c>
      <c r="K86" s="9">
        <v>0</v>
      </c>
      <c r="L86" s="9">
        <v>0</v>
      </c>
      <c r="M86" s="118"/>
      <c r="P86" s="112"/>
    </row>
    <row r="87" spans="1:16" ht="12.75">
      <c r="A87" s="6"/>
      <c r="B87" s="11"/>
      <c r="C87" s="12"/>
      <c r="D87" s="12"/>
      <c r="E87" s="12"/>
      <c r="F87" s="129"/>
      <c r="I87" s="144" t="s">
        <v>282</v>
      </c>
      <c r="J87" s="9">
        <v>0</v>
      </c>
      <c r="K87" s="9">
        <v>0</v>
      </c>
      <c r="L87" s="9">
        <v>0</v>
      </c>
      <c r="M87" s="117"/>
      <c r="P87" s="112"/>
    </row>
    <row r="88" spans="1:16" ht="12.75">
      <c r="A88" s="6"/>
      <c r="B88" s="11"/>
      <c r="C88" s="12"/>
      <c r="D88" s="12"/>
      <c r="E88" s="12"/>
      <c r="F88" s="129"/>
      <c r="I88" s="144" t="s">
        <v>283</v>
      </c>
      <c r="J88" s="9">
        <v>0</v>
      </c>
      <c r="K88" s="9">
        <v>0</v>
      </c>
      <c r="L88" s="9">
        <v>0</v>
      </c>
      <c r="M88" s="117"/>
      <c r="P88" s="112"/>
    </row>
    <row r="89" spans="1:16" ht="12.75">
      <c r="A89" s="6"/>
      <c r="B89" s="11"/>
      <c r="C89" s="12"/>
      <c r="D89" s="12"/>
      <c r="E89" s="12"/>
      <c r="F89" s="129"/>
      <c r="I89" s="144" t="s">
        <v>284</v>
      </c>
      <c r="J89" s="9">
        <v>0</v>
      </c>
      <c r="K89" s="9">
        <v>0</v>
      </c>
      <c r="L89" s="9">
        <v>0</v>
      </c>
      <c r="M89" s="117"/>
      <c r="P89" s="112"/>
    </row>
    <row r="90" spans="1:16" ht="12.75">
      <c r="A90" s="6"/>
      <c r="B90" s="11"/>
      <c r="C90" s="12"/>
      <c r="D90" s="12"/>
      <c r="E90" s="12"/>
      <c r="F90" s="129"/>
      <c r="I90" s="144" t="s">
        <v>285</v>
      </c>
      <c r="J90" s="9">
        <v>0</v>
      </c>
      <c r="K90" s="9">
        <v>0</v>
      </c>
      <c r="L90" s="9">
        <v>0</v>
      </c>
      <c r="M90" s="118"/>
      <c r="P90" s="112"/>
    </row>
    <row r="91" spans="1:16" ht="12.75">
      <c r="A91" s="6"/>
      <c r="B91" s="11"/>
      <c r="C91" s="12"/>
      <c r="D91" s="12"/>
      <c r="E91" s="12"/>
      <c r="F91" s="129"/>
      <c r="I91" s="144" t="s">
        <v>286</v>
      </c>
      <c r="J91" s="9">
        <v>0</v>
      </c>
      <c r="K91" s="9">
        <v>0</v>
      </c>
      <c r="L91" s="9">
        <v>0</v>
      </c>
      <c r="M91" s="117"/>
      <c r="P91" s="112"/>
    </row>
    <row r="92" spans="1:16" ht="12.75">
      <c r="A92" s="6"/>
      <c r="B92" s="11"/>
      <c r="C92" s="12"/>
      <c r="D92" s="12"/>
      <c r="E92" s="12"/>
      <c r="F92" s="129"/>
      <c r="I92" s="144" t="s">
        <v>287</v>
      </c>
      <c r="J92" s="9">
        <v>0</v>
      </c>
      <c r="K92" s="9">
        <v>0</v>
      </c>
      <c r="L92" s="9">
        <v>0</v>
      </c>
      <c r="M92" s="117"/>
      <c r="P92" s="112"/>
    </row>
    <row r="93" spans="1:16" ht="12.75">
      <c r="A93" s="6"/>
      <c r="B93" s="11"/>
      <c r="C93" s="12"/>
      <c r="D93" s="12"/>
      <c r="E93" s="12"/>
      <c r="F93" s="129"/>
      <c r="P93" s="112"/>
    </row>
    <row r="94" spans="1:16" ht="12.75">
      <c r="A94" s="6"/>
      <c r="B94" s="11"/>
      <c r="C94" s="12"/>
      <c r="D94" s="12"/>
      <c r="E94" s="12"/>
      <c r="F94" s="129"/>
      <c r="P94" s="112"/>
    </row>
    <row r="95" spans="1:16" ht="12.75">
      <c r="A95" s="6"/>
      <c r="B95" s="11"/>
      <c r="C95" s="12"/>
      <c r="D95" s="12"/>
      <c r="E95" s="12"/>
      <c r="F95" s="129"/>
      <c r="G95" s="63" t="s">
        <v>24</v>
      </c>
      <c r="H95" s="3" t="s">
        <v>97</v>
      </c>
      <c r="P95" s="112"/>
    </row>
    <row r="96" spans="1:16" ht="12.75">
      <c r="A96" s="6"/>
      <c r="B96" s="11"/>
      <c r="C96" s="12"/>
      <c r="D96" s="12"/>
      <c r="E96" s="12"/>
      <c r="F96" s="129"/>
      <c r="H96" t="s">
        <v>98</v>
      </c>
      <c r="P96" s="112"/>
    </row>
    <row r="97" spans="1:16" ht="12.75">
      <c r="A97" s="6"/>
      <c r="B97" s="11"/>
      <c r="C97" s="12"/>
      <c r="D97" s="12"/>
      <c r="E97" s="12"/>
      <c r="F97" s="129"/>
      <c r="H97" t="s">
        <v>99</v>
      </c>
      <c r="P97" s="112"/>
    </row>
    <row r="98" spans="1:16" ht="12.75">
      <c r="A98" s="6"/>
      <c r="B98" s="11"/>
      <c r="C98" s="12"/>
      <c r="D98" s="12"/>
      <c r="E98" s="12"/>
      <c r="F98" s="129"/>
      <c r="P98" s="112"/>
    </row>
    <row r="99" spans="1:16" ht="12.75">
      <c r="A99" s="6"/>
      <c r="B99" s="11"/>
      <c r="C99" s="12"/>
      <c r="D99" s="12"/>
      <c r="E99" s="12"/>
      <c r="F99" s="129"/>
      <c r="H99" s="3" t="s">
        <v>100</v>
      </c>
      <c r="P99" s="112"/>
    </row>
    <row r="100" spans="1:16" ht="12.75">
      <c r="A100" s="6"/>
      <c r="B100" s="11"/>
      <c r="C100" s="12"/>
      <c r="D100" s="12"/>
      <c r="E100" s="12"/>
      <c r="F100" s="129"/>
      <c r="H100" t="s">
        <v>48</v>
      </c>
      <c r="I100" t="s">
        <v>116</v>
      </c>
      <c r="K100" s="12">
        <v>1</v>
      </c>
      <c r="P100" s="112"/>
    </row>
    <row r="101" spans="1:16" ht="12.75">
      <c r="A101" s="6"/>
      <c r="B101" s="11"/>
      <c r="C101" s="12"/>
      <c r="D101" s="12"/>
      <c r="E101" s="12"/>
      <c r="F101" s="129"/>
      <c r="P101" s="112"/>
    </row>
    <row r="102" spans="1:16" ht="12.75">
      <c r="A102" s="6"/>
      <c r="B102" s="11"/>
      <c r="C102" s="12"/>
      <c r="D102" s="12"/>
      <c r="E102" s="12"/>
      <c r="F102" s="129"/>
      <c r="G102" s="63" t="s">
        <v>57</v>
      </c>
      <c r="H102" s="3" t="s">
        <v>101</v>
      </c>
      <c r="P102" s="112"/>
    </row>
    <row r="103" spans="1:16" ht="12.75">
      <c r="A103" s="6"/>
      <c r="B103" s="11"/>
      <c r="C103" s="12"/>
      <c r="D103" s="12"/>
      <c r="E103" s="12"/>
      <c r="F103" s="129"/>
      <c r="H103" t="s">
        <v>50</v>
      </c>
      <c r="P103" s="112"/>
    </row>
    <row r="104" spans="1:16" ht="12.75">
      <c r="A104" s="6"/>
      <c r="B104" s="11"/>
      <c r="C104" s="12"/>
      <c r="D104" s="12"/>
      <c r="E104" s="12"/>
      <c r="F104" s="129"/>
      <c r="H104" t="s">
        <v>135</v>
      </c>
      <c r="P104" s="112"/>
    </row>
    <row r="105" spans="1:16" ht="12.75">
      <c r="A105" s="6"/>
      <c r="B105" s="11"/>
      <c r="C105" s="12"/>
      <c r="D105" s="12"/>
      <c r="E105" s="12"/>
      <c r="F105" s="129"/>
      <c r="H105" t="s">
        <v>136</v>
      </c>
      <c r="P105" s="112"/>
    </row>
    <row r="106" spans="1:16" ht="12.75">
      <c r="A106" s="6"/>
      <c r="B106" s="11"/>
      <c r="C106" s="12"/>
      <c r="D106" s="12"/>
      <c r="E106" s="12"/>
      <c r="F106" s="129"/>
      <c r="H106" t="s">
        <v>134</v>
      </c>
      <c r="P106" s="112"/>
    </row>
    <row r="107" spans="1:16" ht="12.75">
      <c r="A107" s="6"/>
      <c r="B107" s="11"/>
      <c r="C107" s="12"/>
      <c r="D107" s="12"/>
      <c r="E107" s="12"/>
      <c r="F107" s="129"/>
      <c r="H107" t="s">
        <v>55</v>
      </c>
      <c r="P107" s="112"/>
    </row>
    <row r="108" spans="1:16" ht="12.75">
      <c r="A108" s="6"/>
      <c r="B108" s="11"/>
      <c r="C108" s="12"/>
      <c r="D108" s="12"/>
      <c r="E108" s="12"/>
      <c r="F108" s="129"/>
      <c r="H108" t="s">
        <v>56</v>
      </c>
      <c r="P108" s="112"/>
    </row>
    <row r="109" spans="1:16" ht="12.75">
      <c r="A109" s="6"/>
      <c r="B109" s="11"/>
      <c r="C109" s="12"/>
      <c r="D109" s="12"/>
      <c r="E109" s="12"/>
      <c r="F109" s="129"/>
      <c r="H109" t="s">
        <v>51</v>
      </c>
      <c r="P109" s="112"/>
    </row>
    <row r="110" spans="1:16" ht="12.75">
      <c r="A110" s="6"/>
      <c r="B110" s="11"/>
      <c r="C110" s="12"/>
      <c r="D110" s="12"/>
      <c r="E110" s="12"/>
      <c r="F110" s="129"/>
      <c r="P110" s="112"/>
    </row>
    <row r="111" spans="1:16" ht="12.75">
      <c r="A111" s="6"/>
      <c r="B111" s="11"/>
      <c r="C111" s="12"/>
      <c r="D111" s="12"/>
      <c r="E111" s="12"/>
      <c r="F111" s="129"/>
      <c r="H111" s="3" t="s">
        <v>52</v>
      </c>
      <c r="K111" s="12">
        <v>0</v>
      </c>
      <c r="P111" s="112"/>
    </row>
    <row r="112" spans="1:16" ht="12.75">
      <c r="A112" s="6"/>
      <c r="B112" s="11"/>
      <c r="C112" s="12"/>
      <c r="D112" s="12"/>
      <c r="E112" s="12"/>
      <c r="F112" s="129"/>
      <c r="H112" t="s">
        <v>48</v>
      </c>
      <c r="I112" t="s">
        <v>116</v>
      </c>
      <c r="P112" s="112"/>
    </row>
    <row r="113" spans="1:16" ht="12.75">
      <c r="A113" s="6"/>
      <c r="B113" s="11"/>
      <c r="C113" s="12"/>
      <c r="D113" s="12"/>
      <c r="E113" s="12"/>
      <c r="F113" s="129"/>
      <c r="P113" s="112"/>
    </row>
    <row r="114" spans="1:16" ht="12.75">
      <c r="A114" s="6"/>
      <c r="B114" s="11"/>
      <c r="C114" s="12"/>
      <c r="D114" s="12"/>
      <c r="E114" s="12"/>
      <c r="F114" s="129"/>
      <c r="H114" s="3" t="s">
        <v>53</v>
      </c>
      <c r="P114" s="112"/>
    </row>
    <row r="115" spans="1:17" ht="12.75">
      <c r="A115" s="6"/>
      <c r="B115" s="11"/>
      <c r="C115" s="12"/>
      <c r="D115" s="12"/>
      <c r="E115" s="12"/>
      <c r="F115" s="129"/>
      <c r="H115" s="35">
        <v>1</v>
      </c>
      <c r="I115" s="72"/>
      <c r="J115" s="32"/>
      <c r="K115" s="33"/>
      <c r="P115" s="112"/>
      <c r="Q115" s="24" t="s">
        <v>63</v>
      </c>
    </row>
    <row r="116" spans="1:16" ht="12.75">
      <c r="A116" s="6"/>
      <c r="B116" s="11"/>
      <c r="C116" s="12"/>
      <c r="D116" s="12"/>
      <c r="E116" s="12"/>
      <c r="F116" s="129"/>
      <c r="H116" s="35">
        <v>2</v>
      </c>
      <c r="I116" s="72"/>
      <c r="J116" s="32"/>
      <c r="K116" s="33"/>
      <c r="P116" s="112"/>
    </row>
    <row r="117" spans="1:16" ht="12.75">
      <c r="A117" s="6"/>
      <c r="B117" s="11"/>
      <c r="C117" s="12"/>
      <c r="D117" s="12"/>
      <c r="E117" s="12"/>
      <c r="F117" s="129"/>
      <c r="H117" s="35">
        <v>3</v>
      </c>
      <c r="I117" s="72"/>
      <c r="J117" s="32"/>
      <c r="K117" s="33"/>
      <c r="P117" s="112"/>
    </row>
    <row r="118" spans="1:16" ht="12.75">
      <c r="A118" s="6"/>
      <c r="B118" s="11"/>
      <c r="C118" s="12"/>
      <c r="D118" s="12"/>
      <c r="E118" s="12"/>
      <c r="F118" s="129"/>
      <c r="H118" s="35">
        <v>4</v>
      </c>
      <c r="I118" s="72"/>
      <c r="J118" s="32"/>
      <c r="K118" s="33"/>
      <c r="P118" s="112"/>
    </row>
    <row r="119" spans="1:16" ht="12.75">
      <c r="A119" s="6"/>
      <c r="B119" s="11"/>
      <c r="C119" s="12"/>
      <c r="D119" s="12"/>
      <c r="E119" s="12"/>
      <c r="F119" s="129"/>
      <c r="H119" s="35">
        <v>5</v>
      </c>
      <c r="I119" s="72"/>
      <c r="J119" s="32"/>
      <c r="K119" s="33"/>
      <c r="P119" s="112"/>
    </row>
    <row r="120" spans="1:16" ht="12.75">
      <c r="A120" s="6"/>
      <c r="B120" s="11"/>
      <c r="C120" s="12"/>
      <c r="D120" s="12"/>
      <c r="E120" s="12"/>
      <c r="F120" s="129"/>
      <c r="H120" s="35">
        <v>6</v>
      </c>
      <c r="I120" s="72"/>
      <c r="J120" s="32"/>
      <c r="K120" s="33"/>
      <c r="P120" s="112"/>
    </row>
    <row r="121" spans="1:16" ht="12.75">
      <c r="A121" s="6"/>
      <c r="B121" s="11"/>
      <c r="C121" s="12"/>
      <c r="D121" s="12"/>
      <c r="E121" s="12"/>
      <c r="F121" s="129"/>
      <c r="H121" s="35">
        <v>7</v>
      </c>
      <c r="I121" s="72"/>
      <c r="J121" s="32"/>
      <c r="K121" s="33"/>
      <c r="P121" s="112"/>
    </row>
    <row r="122" spans="1:16" ht="12.75">
      <c r="A122" s="6"/>
      <c r="B122" s="11"/>
      <c r="C122" s="12"/>
      <c r="D122" s="12"/>
      <c r="E122" s="12"/>
      <c r="F122" s="129"/>
      <c r="H122" s="35">
        <v>8</v>
      </c>
      <c r="I122" s="72"/>
      <c r="J122" s="32"/>
      <c r="K122" s="33"/>
      <c r="P122" s="112"/>
    </row>
    <row r="123" spans="1:16" ht="12.75">
      <c r="A123" s="6"/>
      <c r="B123" s="11"/>
      <c r="C123" s="12"/>
      <c r="D123" s="12"/>
      <c r="E123" s="12"/>
      <c r="F123" s="129"/>
      <c r="H123" s="35">
        <v>9</v>
      </c>
      <c r="I123" s="72"/>
      <c r="J123" s="32"/>
      <c r="K123" s="33"/>
      <c r="P123" s="112"/>
    </row>
    <row r="124" spans="1:16" ht="12.75">
      <c r="A124" s="6"/>
      <c r="B124" s="11"/>
      <c r="C124" s="12"/>
      <c r="D124" s="12"/>
      <c r="E124" s="12"/>
      <c r="F124" s="129"/>
      <c r="H124" s="35">
        <v>10</v>
      </c>
      <c r="I124" s="72"/>
      <c r="J124" s="32"/>
      <c r="K124" s="33"/>
      <c r="P124" s="112"/>
    </row>
    <row r="125" spans="1:16" ht="12.75">
      <c r="A125" s="6"/>
      <c r="B125" s="11"/>
      <c r="C125" s="12"/>
      <c r="D125" s="12"/>
      <c r="E125" s="12"/>
      <c r="F125" s="129"/>
      <c r="I125" t="s">
        <v>256</v>
      </c>
      <c r="P125" s="112"/>
    </row>
    <row r="126" spans="1:16" ht="12.75">
      <c r="A126" s="6"/>
      <c r="B126" s="11"/>
      <c r="C126" s="12"/>
      <c r="D126" s="12"/>
      <c r="E126" s="12"/>
      <c r="F126" s="129"/>
      <c r="I126" t="s">
        <v>254</v>
      </c>
      <c r="P126" s="112"/>
    </row>
    <row r="127" spans="1:16" ht="12.75">
      <c r="A127" s="6"/>
      <c r="B127" s="11"/>
      <c r="C127" s="12"/>
      <c r="D127" s="12"/>
      <c r="E127" s="12"/>
      <c r="F127" s="129"/>
      <c r="I127" t="s">
        <v>255</v>
      </c>
      <c r="P127" s="112"/>
    </row>
    <row r="128" spans="1:16" ht="12.75">
      <c r="A128" s="6"/>
      <c r="B128" s="11"/>
      <c r="C128" s="12"/>
      <c r="D128" s="12"/>
      <c r="E128" s="12"/>
      <c r="F128" s="129"/>
      <c r="P128" s="112"/>
    </row>
    <row r="129" spans="1:16" ht="12.75">
      <c r="A129" s="6"/>
      <c r="B129" s="11"/>
      <c r="C129" s="12"/>
      <c r="D129" s="12"/>
      <c r="E129" s="12"/>
      <c r="F129" s="129"/>
      <c r="P129" s="112"/>
    </row>
    <row r="130" spans="1:16" ht="12.75">
      <c r="A130" s="6"/>
      <c r="B130" s="11"/>
      <c r="C130" s="12"/>
      <c r="D130" s="12"/>
      <c r="E130" s="12"/>
      <c r="F130" s="129"/>
      <c r="P130" s="112"/>
    </row>
    <row r="131" spans="1:16" ht="12.75">
      <c r="A131" s="6"/>
      <c r="B131" s="11"/>
      <c r="C131" s="12"/>
      <c r="D131" s="12"/>
      <c r="E131" s="12"/>
      <c r="F131" s="129"/>
      <c r="H131" s="103" t="s">
        <v>166</v>
      </c>
      <c r="P131" s="112"/>
    </row>
    <row r="132" spans="1:16" ht="12.75">
      <c r="A132" s="6"/>
      <c r="B132" s="11"/>
      <c r="C132" s="12"/>
      <c r="D132" s="12"/>
      <c r="E132" s="12"/>
      <c r="F132" s="129"/>
      <c r="H132" t="s">
        <v>167</v>
      </c>
      <c r="P132" s="112"/>
    </row>
    <row r="133" spans="1:16" ht="12.75">
      <c r="A133" s="6"/>
      <c r="B133" s="11"/>
      <c r="C133" s="12"/>
      <c r="D133" s="12"/>
      <c r="E133" s="12"/>
      <c r="F133" s="129"/>
      <c r="H133" s="107" t="s">
        <v>172</v>
      </c>
      <c r="P133" s="112"/>
    </row>
    <row r="134" spans="1:16" ht="12.75">
      <c r="A134" s="6"/>
      <c r="B134" s="11"/>
      <c r="C134" s="12"/>
      <c r="D134" s="12"/>
      <c r="E134" s="12"/>
      <c r="F134" s="129"/>
      <c r="H134" t="s">
        <v>168</v>
      </c>
      <c r="P134" s="112"/>
    </row>
    <row r="135" spans="1:16" ht="12.75">
      <c r="A135" s="6"/>
      <c r="B135" s="11"/>
      <c r="C135" s="12"/>
      <c r="D135" s="12"/>
      <c r="E135" s="12"/>
      <c r="F135" s="129"/>
      <c r="H135" s="3" t="s">
        <v>173</v>
      </c>
      <c r="P135" s="112"/>
    </row>
    <row r="136" spans="1:16" ht="12.75">
      <c r="A136" s="6"/>
      <c r="B136" s="11"/>
      <c r="C136" s="12"/>
      <c r="D136" s="12"/>
      <c r="E136" s="12"/>
      <c r="F136" s="129"/>
      <c r="H136" s="3" t="s">
        <v>169</v>
      </c>
      <c r="P136" s="112"/>
    </row>
    <row r="137" spans="1:16" ht="12.75">
      <c r="A137" s="6"/>
      <c r="B137" s="11"/>
      <c r="C137" s="12"/>
      <c r="D137" s="12"/>
      <c r="E137" s="12"/>
      <c r="F137" s="129"/>
      <c r="H137" t="s">
        <v>170</v>
      </c>
      <c r="P137" s="112"/>
    </row>
    <row r="138" spans="1:16" ht="12.75">
      <c r="A138" s="6"/>
      <c r="B138" s="11"/>
      <c r="C138" s="12"/>
      <c r="D138" s="12"/>
      <c r="E138" s="12"/>
      <c r="F138" s="129"/>
      <c r="H138" t="s">
        <v>171</v>
      </c>
      <c r="P138" s="112"/>
    </row>
    <row r="139" spans="1:16" ht="12.75">
      <c r="A139" s="6"/>
      <c r="B139" s="11"/>
      <c r="C139" s="12"/>
      <c r="D139" s="12"/>
      <c r="E139" s="12"/>
      <c r="F139" s="129"/>
      <c r="H139" t="s">
        <v>174</v>
      </c>
      <c r="P139" s="112"/>
    </row>
    <row r="140" spans="1:16" ht="12.75">
      <c r="A140" s="6"/>
      <c r="B140" s="11"/>
      <c r="C140" s="12"/>
      <c r="D140" s="12"/>
      <c r="E140" s="12"/>
      <c r="F140" s="129"/>
      <c r="H140" t="s">
        <v>177</v>
      </c>
      <c r="P140" s="112"/>
    </row>
    <row r="141" spans="1:16" ht="12.75">
      <c r="A141" s="6"/>
      <c r="B141" s="11"/>
      <c r="C141" s="12"/>
      <c r="D141" s="12"/>
      <c r="E141" s="12"/>
      <c r="F141" s="129"/>
      <c r="H141" t="s">
        <v>175</v>
      </c>
      <c r="P141" s="112"/>
    </row>
    <row r="142" spans="1:16" ht="12.75">
      <c r="A142" s="6"/>
      <c r="B142" s="11"/>
      <c r="C142" s="12"/>
      <c r="D142" s="12"/>
      <c r="E142" s="12"/>
      <c r="F142" s="129"/>
      <c r="H142" t="s">
        <v>176</v>
      </c>
      <c r="P142" s="112"/>
    </row>
    <row r="143" spans="1:16" ht="12.75">
      <c r="A143" s="6"/>
      <c r="B143" s="11"/>
      <c r="C143" s="12"/>
      <c r="D143" s="12"/>
      <c r="E143" s="12"/>
      <c r="F143" s="129"/>
      <c r="P143" s="112"/>
    </row>
    <row r="144" spans="1:16" ht="12.75">
      <c r="A144" s="6"/>
      <c r="B144" s="11"/>
      <c r="C144" s="12"/>
      <c r="D144" s="12"/>
      <c r="E144" s="12"/>
      <c r="F144" s="129"/>
      <c r="P144" s="112"/>
    </row>
    <row r="145" spans="1:16" ht="12.75">
      <c r="A145" s="6"/>
      <c r="B145" s="11"/>
      <c r="C145" s="12"/>
      <c r="D145" s="12"/>
      <c r="E145" s="12"/>
      <c r="F145" s="129"/>
      <c r="P145" s="112"/>
    </row>
    <row r="146" spans="1:16" ht="12.75">
      <c r="A146" s="6"/>
      <c r="B146" s="11"/>
      <c r="C146" s="12"/>
      <c r="D146" s="12"/>
      <c r="E146" s="12"/>
      <c r="F146" s="129"/>
      <c r="P146" s="112"/>
    </row>
    <row r="147" spans="1:16" ht="12.75">
      <c r="A147" s="6"/>
      <c r="B147" s="11"/>
      <c r="C147" s="12"/>
      <c r="D147" s="12"/>
      <c r="E147" s="12"/>
      <c r="F147" s="129"/>
      <c r="P147" s="112"/>
    </row>
    <row r="148" spans="1:16" ht="12.75">
      <c r="A148" s="6"/>
      <c r="B148" s="11"/>
      <c r="C148" s="12"/>
      <c r="D148" s="12"/>
      <c r="E148" s="12"/>
      <c r="F148" s="129"/>
      <c r="P148" s="112"/>
    </row>
    <row r="149" spans="1:17" ht="12.75">
      <c r="A149" s="6"/>
      <c r="B149" s="11"/>
      <c r="C149" s="12"/>
      <c r="D149" s="12"/>
      <c r="E149" s="12"/>
      <c r="F149" s="129"/>
      <c r="P149" s="112"/>
      <c r="Q149" s="24" t="s">
        <v>63</v>
      </c>
    </row>
    <row r="150" spans="1:16" ht="12.75">
      <c r="A150" s="6"/>
      <c r="B150" s="11"/>
      <c r="C150" s="12"/>
      <c r="D150" s="12"/>
      <c r="E150" s="12"/>
      <c r="F150" s="129"/>
      <c r="P150" s="112"/>
    </row>
    <row r="151" spans="1:16" ht="12.75">
      <c r="A151" s="6"/>
      <c r="B151" s="11"/>
      <c r="C151" s="12"/>
      <c r="D151" s="12"/>
      <c r="E151" s="12"/>
      <c r="F151" s="129"/>
      <c r="P151" s="112"/>
    </row>
    <row r="152" spans="1:16" ht="12.75">
      <c r="A152" s="6"/>
      <c r="B152" s="11"/>
      <c r="C152" s="12"/>
      <c r="D152" s="12"/>
      <c r="E152" s="12"/>
      <c r="F152" s="129"/>
      <c r="P152" s="112"/>
    </row>
    <row r="153" spans="1:16" ht="12.75">
      <c r="A153" s="6"/>
      <c r="B153" s="11"/>
      <c r="C153" s="12"/>
      <c r="D153" s="12"/>
      <c r="E153" s="12"/>
      <c r="F153" s="129"/>
      <c r="P153" s="112"/>
    </row>
    <row r="154" spans="1:16" ht="12.75">
      <c r="A154" s="6"/>
      <c r="B154" s="11"/>
      <c r="C154" s="12"/>
      <c r="D154" s="12"/>
      <c r="E154" s="12"/>
      <c r="F154" s="129"/>
      <c r="P154" s="112"/>
    </row>
    <row r="155" spans="1:16" ht="12.75">
      <c r="A155" s="6"/>
      <c r="B155" s="11"/>
      <c r="C155" s="12"/>
      <c r="D155" s="12"/>
      <c r="E155" s="12"/>
      <c r="F155" s="129"/>
      <c r="P155" s="112"/>
    </row>
    <row r="156" spans="1:16" ht="12.75">
      <c r="A156" s="6"/>
      <c r="B156" s="11"/>
      <c r="C156" s="12"/>
      <c r="D156" s="12"/>
      <c r="E156" s="12"/>
      <c r="F156" s="129"/>
      <c r="P156" s="112"/>
    </row>
    <row r="157" spans="1:16" ht="12.75">
      <c r="A157" s="6"/>
      <c r="B157" s="11"/>
      <c r="C157" s="12"/>
      <c r="D157" s="12"/>
      <c r="E157" s="12"/>
      <c r="F157" s="129"/>
      <c r="P157" s="112"/>
    </row>
    <row r="158" spans="1:16" ht="12.75">
      <c r="A158" s="6"/>
      <c r="B158" s="11"/>
      <c r="C158" s="12"/>
      <c r="D158" s="12"/>
      <c r="E158" s="12"/>
      <c r="F158" s="129"/>
      <c r="P158" s="112"/>
    </row>
    <row r="159" spans="1:16" ht="12.75">
      <c r="A159" s="6"/>
      <c r="B159" s="11"/>
      <c r="C159" s="12"/>
      <c r="D159" s="12"/>
      <c r="E159" s="12"/>
      <c r="F159" s="129"/>
      <c r="P159" s="112"/>
    </row>
    <row r="160" spans="1:16" ht="12.75">
      <c r="A160" s="6"/>
      <c r="B160" s="11"/>
      <c r="C160" s="12"/>
      <c r="D160" s="12"/>
      <c r="E160" s="12"/>
      <c r="F160" s="129"/>
      <c r="P160" s="112"/>
    </row>
    <row r="161" spans="1:16" ht="12.75">
      <c r="A161" s="6"/>
      <c r="B161" s="11"/>
      <c r="C161" s="12"/>
      <c r="D161" s="12"/>
      <c r="E161" s="12"/>
      <c r="F161" s="129"/>
      <c r="P161" s="112"/>
    </row>
    <row r="162" spans="1:16" ht="12.75">
      <c r="A162" s="6"/>
      <c r="B162" s="11"/>
      <c r="C162" s="12"/>
      <c r="D162" s="12"/>
      <c r="E162" s="12"/>
      <c r="F162" s="129"/>
      <c r="P162" s="112"/>
    </row>
    <row r="163" spans="1:16" ht="12.75">
      <c r="A163" s="6"/>
      <c r="B163" s="11"/>
      <c r="C163" s="12"/>
      <c r="D163" s="12"/>
      <c r="E163" s="12"/>
      <c r="F163" s="129"/>
      <c r="P163" s="112"/>
    </row>
    <row r="164" spans="1:16" ht="12.75">
      <c r="A164" s="6"/>
      <c r="B164" s="11"/>
      <c r="C164" s="12"/>
      <c r="D164" s="12"/>
      <c r="E164" s="12"/>
      <c r="F164" s="129"/>
      <c r="P164" s="112"/>
    </row>
    <row r="165" spans="1:16" ht="12.75">
      <c r="A165" s="6"/>
      <c r="B165" s="11"/>
      <c r="C165" s="12"/>
      <c r="D165" s="12"/>
      <c r="E165" s="12"/>
      <c r="F165" s="129"/>
      <c r="P165" s="112"/>
    </row>
    <row r="166" spans="1:16" ht="12.75">
      <c r="A166" s="6"/>
      <c r="B166" s="11"/>
      <c r="C166" s="12"/>
      <c r="D166" s="12"/>
      <c r="E166" s="12"/>
      <c r="F166" s="129"/>
      <c r="P166" s="112"/>
    </row>
    <row r="167" spans="1:16" ht="12.75">
      <c r="A167" s="6"/>
      <c r="B167" s="11"/>
      <c r="C167" s="12"/>
      <c r="D167" s="12"/>
      <c r="E167" s="12"/>
      <c r="F167" s="129"/>
      <c r="P167" s="112"/>
    </row>
    <row r="168" spans="1:16" ht="12.75">
      <c r="A168" s="6"/>
      <c r="B168" s="11"/>
      <c r="C168" s="12"/>
      <c r="D168" s="12"/>
      <c r="E168" s="12"/>
      <c r="F168" s="129"/>
      <c r="P168" s="112"/>
    </row>
    <row r="169" spans="1:16" ht="12.75">
      <c r="A169" s="6"/>
      <c r="B169" s="11"/>
      <c r="C169" s="12"/>
      <c r="D169" s="12"/>
      <c r="E169" s="12"/>
      <c r="F169" s="129"/>
      <c r="P169" s="112"/>
    </row>
    <row r="170" spans="1:16" ht="12.75">
      <c r="A170" s="6"/>
      <c r="B170" s="11"/>
      <c r="C170" s="12"/>
      <c r="D170" s="12"/>
      <c r="E170" s="12"/>
      <c r="F170" s="129"/>
      <c r="P170" s="112"/>
    </row>
    <row r="171" spans="1:16" ht="12.75">
      <c r="A171" s="6"/>
      <c r="B171" s="11"/>
      <c r="C171" s="12"/>
      <c r="D171" s="12"/>
      <c r="E171" s="12"/>
      <c r="F171" s="129"/>
      <c r="P171" s="112"/>
    </row>
    <row r="172" spans="1:16" ht="12.75">
      <c r="A172" s="6"/>
      <c r="B172" s="11"/>
      <c r="C172" s="12"/>
      <c r="D172" s="12"/>
      <c r="E172" s="12"/>
      <c r="F172" s="129"/>
      <c r="P172" s="112"/>
    </row>
    <row r="173" spans="1:16" ht="12.75">
      <c r="A173" s="6"/>
      <c r="B173" s="11"/>
      <c r="C173" s="12"/>
      <c r="D173" s="12"/>
      <c r="E173" s="12"/>
      <c r="F173" s="129"/>
      <c r="P173" s="112"/>
    </row>
    <row r="174" spans="1:16" ht="12.75">
      <c r="A174" s="6"/>
      <c r="B174" s="11"/>
      <c r="C174" s="12"/>
      <c r="D174" s="12"/>
      <c r="E174" s="12"/>
      <c r="F174" s="129"/>
      <c r="P174" s="112"/>
    </row>
    <row r="175" spans="1:16" ht="12.75">
      <c r="A175" s="6"/>
      <c r="B175" s="11"/>
      <c r="C175" s="12"/>
      <c r="D175" s="12"/>
      <c r="E175" s="12"/>
      <c r="F175" s="129"/>
      <c r="P175" s="112"/>
    </row>
    <row r="176" spans="1:16" ht="12.75">
      <c r="A176" s="6"/>
      <c r="B176" s="11"/>
      <c r="C176" s="12"/>
      <c r="D176" s="12"/>
      <c r="E176" s="12"/>
      <c r="F176" s="129"/>
      <c r="P176" s="112"/>
    </row>
    <row r="177" spans="1:16" ht="12.75">
      <c r="A177" s="6"/>
      <c r="B177" s="11"/>
      <c r="C177" s="12"/>
      <c r="D177" s="12"/>
      <c r="E177" s="12"/>
      <c r="F177" s="129"/>
      <c r="P177" s="112"/>
    </row>
    <row r="178" spans="1:16" ht="12.75">
      <c r="A178" s="6"/>
      <c r="B178" s="11"/>
      <c r="C178" s="12"/>
      <c r="D178" s="12"/>
      <c r="E178" s="12"/>
      <c r="F178" s="129"/>
      <c r="P178" s="112"/>
    </row>
    <row r="179" spans="1:16" ht="12.75">
      <c r="A179" s="6"/>
      <c r="B179" s="11"/>
      <c r="C179" s="12"/>
      <c r="D179" s="12"/>
      <c r="E179" s="12"/>
      <c r="F179" s="129"/>
      <c r="P179" s="112"/>
    </row>
    <row r="180" spans="1:16" ht="12.75">
      <c r="A180" s="6"/>
      <c r="B180" s="11"/>
      <c r="C180" s="12"/>
      <c r="D180" s="12"/>
      <c r="E180" s="12"/>
      <c r="F180" s="129"/>
      <c r="P180" s="112"/>
    </row>
    <row r="181" spans="1:17" ht="12.75">
      <c r="A181" s="6"/>
      <c r="B181" s="11"/>
      <c r="C181" s="12"/>
      <c r="D181" s="12"/>
      <c r="E181" s="12"/>
      <c r="F181" s="129"/>
      <c r="P181" s="112"/>
      <c r="Q181" s="24" t="s">
        <v>63</v>
      </c>
    </row>
    <row r="182" spans="1:16" ht="12.75">
      <c r="A182" s="6"/>
      <c r="B182" s="11"/>
      <c r="C182" s="12"/>
      <c r="D182" s="12"/>
      <c r="E182" s="12"/>
      <c r="F182" s="129"/>
      <c r="P182" s="112"/>
    </row>
    <row r="183" spans="1:16" ht="12.75">
      <c r="A183" s="6"/>
      <c r="B183" s="11"/>
      <c r="C183" s="12"/>
      <c r="D183" s="12"/>
      <c r="E183" s="12"/>
      <c r="F183" s="129"/>
      <c r="P183" s="112"/>
    </row>
    <row r="184" spans="1:16" ht="12.75">
      <c r="A184" s="6"/>
      <c r="B184" s="11"/>
      <c r="C184" s="12"/>
      <c r="D184" s="12"/>
      <c r="E184" s="12"/>
      <c r="F184" s="129"/>
      <c r="P184" s="112"/>
    </row>
    <row r="185" spans="1:16" ht="12.75">
      <c r="A185" s="6"/>
      <c r="B185" s="11"/>
      <c r="C185" s="12"/>
      <c r="D185" s="12"/>
      <c r="E185" s="12"/>
      <c r="F185" s="129"/>
      <c r="P185" s="112"/>
    </row>
    <row r="186" spans="1:16" ht="12.75">
      <c r="A186" s="6"/>
      <c r="B186" s="11"/>
      <c r="C186" s="12"/>
      <c r="D186" s="12"/>
      <c r="E186" s="12"/>
      <c r="F186" s="129"/>
      <c r="P186" s="112"/>
    </row>
    <row r="187" spans="1:16" ht="12.75">
      <c r="A187" s="6"/>
      <c r="B187" s="11"/>
      <c r="C187" s="12"/>
      <c r="D187" s="12"/>
      <c r="E187" s="12"/>
      <c r="F187" s="129"/>
      <c r="P187" s="112"/>
    </row>
    <row r="188" spans="1:16" ht="12.75">
      <c r="A188" s="6"/>
      <c r="B188" s="11"/>
      <c r="C188" s="12"/>
      <c r="D188" s="12"/>
      <c r="E188" s="12"/>
      <c r="F188" s="129"/>
      <c r="P188" s="112"/>
    </row>
    <row r="189" spans="1:16" ht="12.75">
      <c r="A189" s="6"/>
      <c r="B189" s="11"/>
      <c r="C189" s="12"/>
      <c r="D189" s="12"/>
      <c r="E189" s="12"/>
      <c r="F189" s="129"/>
      <c r="P189" s="112"/>
    </row>
    <row r="190" spans="1:16" ht="12.75">
      <c r="A190" s="6"/>
      <c r="B190" s="11"/>
      <c r="C190" s="12"/>
      <c r="D190" s="12"/>
      <c r="E190" s="12"/>
      <c r="F190" s="129"/>
      <c r="P190" s="112"/>
    </row>
    <row r="191" spans="1:16" ht="12.75">
      <c r="A191" s="6"/>
      <c r="B191" s="11"/>
      <c r="C191" s="12"/>
      <c r="D191" s="12"/>
      <c r="E191" s="12"/>
      <c r="F191" s="129"/>
      <c r="P191" s="112"/>
    </row>
    <row r="192" spans="1:16" ht="12.75">
      <c r="A192" s="6"/>
      <c r="B192" s="11"/>
      <c r="C192" s="12"/>
      <c r="D192" s="12"/>
      <c r="E192" s="12"/>
      <c r="F192" s="129"/>
      <c r="P192" s="112"/>
    </row>
    <row r="193" spans="1:16" ht="12.75">
      <c r="A193" s="6"/>
      <c r="B193" s="11"/>
      <c r="C193" s="12"/>
      <c r="D193" s="12"/>
      <c r="E193" s="12"/>
      <c r="F193" s="129"/>
      <c r="P193" s="112"/>
    </row>
    <row r="194" spans="1:16" ht="12.75">
      <c r="A194" s="6"/>
      <c r="B194" s="11"/>
      <c r="C194" s="12"/>
      <c r="D194" s="12"/>
      <c r="E194" s="12"/>
      <c r="F194" s="129"/>
      <c r="P194" s="112"/>
    </row>
    <row r="195" spans="1:16" ht="12.75">
      <c r="A195" s="6"/>
      <c r="B195" s="11"/>
      <c r="C195" s="12"/>
      <c r="D195" s="12"/>
      <c r="E195" s="12"/>
      <c r="F195" s="129"/>
      <c r="P195" s="112"/>
    </row>
    <row r="196" spans="1:16" ht="12.75">
      <c r="A196" s="6"/>
      <c r="B196" s="11"/>
      <c r="C196" s="12"/>
      <c r="D196" s="12"/>
      <c r="E196" s="12"/>
      <c r="F196" s="129"/>
      <c r="P196" s="112"/>
    </row>
    <row r="197" spans="1:16" ht="12.75">
      <c r="A197" s="6"/>
      <c r="B197" s="11"/>
      <c r="C197" s="12"/>
      <c r="D197" s="12"/>
      <c r="E197" s="12"/>
      <c r="F197" s="129"/>
      <c r="P197" s="112"/>
    </row>
    <row r="198" spans="1:16" ht="12.75">
      <c r="A198" s="6"/>
      <c r="B198" s="11"/>
      <c r="C198" s="12"/>
      <c r="D198" s="12"/>
      <c r="E198" s="12"/>
      <c r="F198" s="129"/>
      <c r="P198" s="112"/>
    </row>
    <row r="199" spans="1:16" ht="12.75">
      <c r="A199" s="6"/>
      <c r="B199" s="11"/>
      <c r="C199" s="12"/>
      <c r="D199" s="12"/>
      <c r="E199" s="12"/>
      <c r="F199" s="129"/>
      <c r="P199" s="112"/>
    </row>
    <row r="200" spans="1:16" ht="12.75">
      <c r="A200" s="6"/>
      <c r="B200" s="11"/>
      <c r="C200" s="12"/>
      <c r="D200" s="12"/>
      <c r="E200" s="12"/>
      <c r="F200" s="129"/>
      <c r="P200" s="112"/>
    </row>
    <row r="201" spans="1:16" ht="12.75">
      <c r="A201" s="6"/>
      <c r="B201" s="11"/>
      <c r="C201" s="12"/>
      <c r="D201" s="12"/>
      <c r="E201" s="12"/>
      <c r="F201" s="129"/>
      <c r="P201" s="112"/>
    </row>
    <row r="202" spans="1:16" ht="12.75">
      <c r="A202" s="6"/>
      <c r="B202" s="11"/>
      <c r="C202" s="12"/>
      <c r="D202" s="12"/>
      <c r="E202" s="12"/>
      <c r="F202" s="129"/>
      <c r="P202" s="112"/>
    </row>
    <row r="203" spans="1:16" ht="12.75">
      <c r="A203" s="6"/>
      <c r="B203" s="11"/>
      <c r="C203" s="12"/>
      <c r="D203" s="12"/>
      <c r="E203" s="12"/>
      <c r="F203" s="129"/>
      <c r="P203" s="112"/>
    </row>
    <row r="204" spans="1:16" ht="12.75">
      <c r="A204" s="6"/>
      <c r="B204" s="11"/>
      <c r="C204" s="12"/>
      <c r="D204" s="12"/>
      <c r="E204" s="12"/>
      <c r="F204" s="129"/>
      <c r="P204" s="112"/>
    </row>
    <row r="205" spans="1:16" ht="12.75">
      <c r="A205" s="6"/>
      <c r="B205" s="11"/>
      <c r="C205" s="12"/>
      <c r="D205" s="12"/>
      <c r="E205" s="12"/>
      <c r="F205" s="129"/>
      <c r="P205" s="112"/>
    </row>
    <row r="206" spans="1:16" ht="12.75">
      <c r="A206" s="6"/>
      <c r="B206" s="11"/>
      <c r="C206" s="12"/>
      <c r="D206" s="12"/>
      <c r="E206" s="12"/>
      <c r="F206" s="129"/>
      <c r="P206" s="112"/>
    </row>
    <row r="207" spans="1:16" ht="12.75">
      <c r="A207" s="6"/>
      <c r="B207" s="11"/>
      <c r="C207" s="12"/>
      <c r="D207" s="12"/>
      <c r="E207" s="12"/>
      <c r="F207" s="129"/>
      <c r="P207" s="112"/>
    </row>
    <row r="208" spans="1:16" ht="12.75">
      <c r="A208" s="6"/>
      <c r="B208" s="11"/>
      <c r="C208" s="12"/>
      <c r="D208" s="12"/>
      <c r="E208" s="12"/>
      <c r="F208" s="129"/>
      <c r="P208" s="112"/>
    </row>
    <row r="209" spans="1:16" ht="12.75">
      <c r="A209" s="6"/>
      <c r="B209" s="11"/>
      <c r="C209" s="12"/>
      <c r="D209" s="12"/>
      <c r="E209" s="12"/>
      <c r="F209" s="129"/>
      <c r="P209" s="112"/>
    </row>
    <row r="210" spans="1:16" ht="12.75">
      <c r="A210" s="6"/>
      <c r="B210" s="11"/>
      <c r="C210" s="12"/>
      <c r="D210" s="12"/>
      <c r="E210" s="12"/>
      <c r="F210" s="129"/>
      <c r="P210" s="112"/>
    </row>
    <row r="211" spans="1:16" ht="12.75">
      <c r="A211" s="6"/>
      <c r="B211" s="11"/>
      <c r="C211" s="12"/>
      <c r="D211" s="12"/>
      <c r="E211" s="12"/>
      <c r="F211" s="129"/>
      <c r="P211" s="112"/>
    </row>
    <row r="212" spans="1:16" ht="12.75">
      <c r="A212" s="6"/>
      <c r="B212" s="11"/>
      <c r="C212" s="12"/>
      <c r="D212" s="12"/>
      <c r="E212" s="12"/>
      <c r="F212" s="129"/>
      <c r="P212" s="112"/>
    </row>
    <row r="213" spans="1:17" ht="12.75">
      <c r="A213" s="6"/>
      <c r="B213" s="11"/>
      <c r="C213" s="12"/>
      <c r="D213" s="12"/>
      <c r="E213" s="12"/>
      <c r="F213" s="129"/>
      <c r="P213" s="112"/>
      <c r="Q213" s="24" t="s">
        <v>63</v>
      </c>
    </row>
    <row r="214" spans="1:16" ht="12.75">
      <c r="A214" s="6"/>
      <c r="B214" s="11"/>
      <c r="C214" s="12"/>
      <c r="D214" s="12"/>
      <c r="E214" s="12"/>
      <c r="F214" s="129"/>
      <c r="P214" s="112"/>
    </row>
    <row r="215" spans="1:16" ht="12.75">
      <c r="A215" s="6"/>
      <c r="B215" s="11"/>
      <c r="C215" s="12"/>
      <c r="D215" s="12"/>
      <c r="E215" s="12"/>
      <c r="F215" s="129"/>
      <c r="P215" s="112"/>
    </row>
    <row r="216" spans="1:16" ht="12.75">
      <c r="A216" s="6"/>
      <c r="B216" s="11"/>
      <c r="C216" s="12"/>
      <c r="D216" s="12"/>
      <c r="E216" s="12"/>
      <c r="F216" s="129"/>
      <c r="P216" s="112"/>
    </row>
    <row r="217" spans="1:16" ht="12.75">
      <c r="A217" s="6"/>
      <c r="B217" s="11"/>
      <c r="C217" s="12"/>
      <c r="D217" s="12"/>
      <c r="E217" s="12"/>
      <c r="F217" s="129"/>
      <c r="P217" s="112"/>
    </row>
    <row r="218" spans="1:16" ht="12.75">
      <c r="A218" s="6"/>
      <c r="B218" s="11"/>
      <c r="C218" s="12"/>
      <c r="D218" s="12"/>
      <c r="E218" s="12"/>
      <c r="F218" s="129"/>
      <c r="P218" s="112"/>
    </row>
    <row r="219" spans="1:16" ht="12.75">
      <c r="A219" s="6"/>
      <c r="B219" s="11"/>
      <c r="C219" s="12"/>
      <c r="D219" s="12"/>
      <c r="E219" s="12"/>
      <c r="F219" s="129"/>
      <c r="P219" s="112"/>
    </row>
    <row r="220" spans="1:16" ht="12.75">
      <c r="A220" s="6"/>
      <c r="B220" s="11"/>
      <c r="C220" s="12"/>
      <c r="D220" s="12"/>
      <c r="E220" s="12"/>
      <c r="F220" s="129"/>
      <c r="P220" s="112"/>
    </row>
    <row r="221" spans="1:16" ht="12.75">
      <c r="A221" s="6"/>
      <c r="B221" s="11"/>
      <c r="C221" s="12"/>
      <c r="D221" s="12"/>
      <c r="E221" s="12"/>
      <c r="F221" s="129"/>
      <c r="P221" s="112"/>
    </row>
    <row r="222" spans="1:16" ht="12.75">
      <c r="A222" s="6"/>
      <c r="B222" s="11"/>
      <c r="C222" s="12"/>
      <c r="D222" s="12"/>
      <c r="E222" s="12"/>
      <c r="F222" s="129"/>
      <c r="P222" s="112"/>
    </row>
    <row r="223" spans="1:16" ht="12.75">
      <c r="A223" s="6"/>
      <c r="B223" s="11"/>
      <c r="C223" s="12"/>
      <c r="D223" s="12"/>
      <c r="E223" s="12"/>
      <c r="F223" s="129"/>
      <c r="P223" s="112"/>
    </row>
    <row r="224" spans="1:16" ht="12.75">
      <c r="A224" s="6"/>
      <c r="B224" s="11"/>
      <c r="C224" s="12"/>
      <c r="D224" s="12"/>
      <c r="E224" s="12"/>
      <c r="F224" s="129"/>
      <c r="P224" s="112"/>
    </row>
    <row r="225" spans="1:16" ht="12.75">
      <c r="A225" s="6"/>
      <c r="B225" s="11"/>
      <c r="C225" s="12"/>
      <c r="D225" s="12"/>
      <c r="E225" s="12"/>
      <c r="F225" s="129"/>
      <c r="P225" s="112"/>
    </row>
    <row r="226" spans="1:16" ht="12.75">
      <c r="A226" s="6"/>
      <c r="B226" s="11"/>
      <c r="C226" s="12"/>
      <c r="D226" s="12"/>
      <c r="E226" s="12"/>
      <c r="F226" s="129"/>
      <c r="P226" s="112"/>
    </row>
    <row r="227" spans="1:16" ht="12.75">
      <c r="A227" s="6"/>
      <c r="B227" s="11"/>
      <c r="C227" s="12"/>
      <c r="D227" s="12"/>
      <c r="E227" s="12"/>
      <c r="F227" s="129"/>
      <c r="P227" s="112"/>
    </row>
    <row r="228" spans="1:16" ht="12.75">
      <c r="A228" s="6"/>
      <c r="B228" s="11"/>
      <c r="C228" s="12"/>
      <c r="D228" s="12"/>
      <c r="E228" s="12"/>
      <c r="F228" s="129"/>
      <c r="P228" s="112"/>
    </row>
    <row r="229" spans="1:16" ht="12.75">
      <c r="A229" s="6"/>
      <c r="B229" s="11"/>
      <c r="C229" s="12"/>
      <c r="D229" s="12"/>
      <c r="E229" s="12"/>
      <c r="F229" s="129"/>
      <c r="P229" s="112"/>
    </row>
    <row r="230" spans="1:16" ht="12.75">
      <c r="A230" s="6"/>
      <c r="B230" s="11"/>
      <c r="C230" s="12"/>
      <c r="D230" s="12"/>
      <c r="E230" s="12"/>
      <c r="F230" s="129"/>
      <c r="P230" s="112"/>
    </row>
    <row r="231" spans="1:16" ht="12.75">
      <c r="A231" s="6"/>
      <c r="B231" s="11"/>
      <c r="C231" s="12"/>
      <c r="D231" s="12"/>
      <c r="E231" s="12"/>
      <c r="F231" s="129"/>
      <c r="P231" s="112"/>
    </row>
    <row r="232" spans="1:16" ht="12.75">
      <c r="A232" s="6"/>
      <c r="B232" s="11"/>
      <c r="C232" s="12"/>
      <c r="D232" s="12"/>
      <c r="E232" s="12"/>
      <c r="F232" s="129"/>
      <c r="P232" s="112"/>
    </row>
    <row r="233" spans="1:16" ht="12.75">
      <c r="A233" s="6"/>
      <c r="B233" s="11"/>
      <c r="C233" s="12"/>
      <c r="D233" s="12"/>
      <c r="E233" s="12"/>
      <c r="F233" s="129"/>
      <c r="P233" s="112"/>
    </row>
    <row r="234" spans="1:16" ht="12.75">
      <c r="A234" s="6"/>
      <c r="B234" s="11"/>
      <c r="C234" s="12"/>
      <c r="D234" s="12"/>
      <c r="E234" s="12"/>
      <c r="F234" s="129"/>
      <c r="P234" s="112"/>
    </row>
    <row r="235" spans="1:16" ht="12.75">
      <c r="A235" s="6"/>
      <c r="B235" s="11"/>
      <c r="C235" s="12"/>
      <c r="D235" s="12"/>
      <c r="E235" s="12"/>
      <c r="F235" s="129"/>
      <c r="P235" s="112"/>
    </row>
    <row r="236" spans="1:16" ht="12.75">
      <c r="A236" s="6"/>
      <c r="B236" s="11"/>
      <c r="C236" s="12"/>
      <c r="D236" s="12"/>
      <c r="E236" s="12"/>
      <c r="F236" s="129"/>
      <c r="P236" s="112"/>
    </row>
    <row r="237" spans="1:16" ht="12.75">
      <c r="A237" s="6"/>
      <c r="B237" s="11"/>
      <c r="C237" s="12"/>
      <c r="D237" s="12"/>
      <c r="E237" s="12"/>
      <c r="F237" s="129"/>
      <c r="P237" s="112"/>
    </row>
    <row r="238" spans="1:16" ht="12.75">
      <c r="A238" s="6"/>
      <c r="B238" s="11"/>
      <c r="C238" s="12"/>
      <c r="D238" s="12"/>
      <c r="E238" s="12"/>
      <c r="F238" s="129"/>
      <c r="P238" s="112"/>
    </row>
    <row r="239" spans="1:16" ht="12.75">
      <c r="A239" s="6"/>
      <c r="B239" s="11"/>
      <c r="C239" s="12"/>
      <c r="D239" s="12"/>
      <c r="E239" s="12"/>
      <c r="F239" s="129"/>
      <c r="P239" s="112"/>
    </row>
    <row r="240" spans="1:16" ht="12.75">
      <c r="A240" s="6"/>
      <c r="B240" s="11"/>
      <c r="C240" s="12"/>
      <c r="D240" s="12"/>
      <c r="E240" s="12"/>
      <c r="F240" s="129"/>
      <c r="P240" s="112"/>
    </row>
    <row r="241" spans="1:16" ht="12.75">
      <c r="A241" s="6"/>
      <c r="B241" s="11"/>
      <c r="C241" s="12"/>
      <c r="D241" s="12"/>
      <c r="E241" s="12"/>
      <c r="F241" s="129"/>
      <c r="P241" s="112"/>
    </row>
    <row r="242" spans="1:16" ht="12.75">
      <c r="A242" s="6"/>
      <c r="B242" s="11"/>
      <c r="C242" s="12"/>
      <c r="D242" s="12"/>
      <c r="E242" s="12"/>
      <c r="F242" s="129"/>
      <c r="P242" s="112"/>
    </row>
    <row r="243" spans="1:16" ht="12.75">
      <c r="A243" s="6"/>
      <c r="B243" s="11"/>
      <c r="C243" s="12"/>
      <c r="D243" s="12"/>
      <c r="E243" s="12"/>
      <c r="F243" s="129"/>
      <c r="P243" s="112"/>
    </row>
    <row r="244" spans="1:16" ht="12.75">
      <c r="A244" s="6"/>
      <c r="B244" s="11"/>
      <c r="C244" s="12"/>
      <c r="D244" s="12"/>
      <c r="E244" s="12"/>
      <c r="F244" s="129"/>
      <c r="P244" s="112"/>
    </row>
    <row r="245" spans="1:16" ht="12.75">
      <c r="A245" s="6"/>
      <c r="B245" s="11"/>
      <c r="C245" s="12"/>
      <c r="D245" s="12"/>
      <c r="E245" s="12"/>
      <c r="F245" s="129"/>
      <c r="P245" s="112"/>
    </row>
    <row r="246" spans="1:16" ht="12.75">
      <c r="A246" s="6"/>
      <c r="B246" s="11"/>
      <c r="C246" s="12"/>
      <c r="D246" s="12"/>
      <c r="E246" s="12"/>
      <c r="F246" s="129"/>
      <c r="P246" s="112"/>
    </row>
    <row r="247" spans="1:16" ht="12.75">
      <c r="A247" s="6"/>
      <c r="B247" s="11"/>
      <c r="C247" s="12"/>
      <c r="D247" s="12"/>
      <c r="E247" s="12"/>
      <c r="F247" s="129"/>
      <c r="P247" s="112"/>
    </row>
    <row r="248" spans="1:17" ht="12.75">
      <c r="A248" s="6"/>
      <c r="B248" s="11"/>
      <c r="C248" s="12"/>
      <c r="D248" s="12"/>
      <c r="E248" s="12"/>
      <c r="F248" s="129"/>
      <c r="P248" s="112"/>
      <c r="Q248" s="24" t="s">
        <v>63</v>
      </c>
    </row>
    <row r="249" spans="1:16" ht="12.75">
      <c r="A249" s="6"/>
      <c r="B249" s="11"/>
      <c r="C249" s="12"/>
      <c r="D249" s="12"/>
      <c r="E249" s="12"/>
      <c r="F249" s="129"/>
      <c r="P249" s="112"/>
    </row>
    <row r="250" spans="1:16" ht="12.75">
      <c r="A250" s="6"/>
      <c r="B250" s="11"/>
      <c r="C250" s="12"/>
      <c r="D250" s="12"/>
      <c r="E250" s="12"/>
      <c r="F250" s="129"/>
      <c r="P250" s="112"/>
    </row>
    <row r="251" spans="1:16" ht="12.75">
      <c r="A251" s="6"/>
      <c r="B251" s="11"/>
      <c r="C251" s="12"/>
      <c r="D251" s="12"/>
      <c r="E251" s="12"/>
      <c r="F251" s="129"/>
      <c r="P251" s="112"/>
    </row>
    <row r="252" spans="1:16" ht="12.75">
      <c r="A252" s="6"/>
      <c r="B252" s="11"/>
      <c r="C252" s="12"/>
      <c r="D252" s="12"/>
      <c r="E252" s="12"/>
      <c r="F252" s="129"/>
      <c r="P252" s="112"/>
    </row>
    <row r="253" spans="1:16" ht="12.75">
      <c r="A253" s="6"/>
      <c r="B253" s="11"/>
      <c r="C253" s="12"/>
      <c r="D253" s="12"/>
      <c r="E253" s="12"/>
      <c r="F253" s="129"/>
      <c r="P253" s="112"/>
    </row>
    <row r="254" spans="1:16" ht="12.75">
      <c r="A254" s="6"/>
      <c r="B254" s="11"/>
      <c r="C254" s="12"/>
      <c r="D254" s="12"/>
      <c r="E254" s="12"/>
      <c r="F254" s="129"/>
      <c r="P254" s="112"/>
    </row>
    <row r="255" spans="1:16" ht="12.75">
      <c r="A255" s="6"/>
      <c r="B255" s="11"/>
      <c r="C255" s="12"/>
      <c r="D255" s="12"/>
      <c r="E255" s="12"/>
      <c r="F255" s="129"/>
      <c r="P255" s="112"/>
    </row>
    <row r="256" spans="1:16" ht="12.75">
      <c r="A256" s="6"/>
      <c r="B256" s="11"/>
      <c r="C256" s="12"/>
      <c r="D256" s="12"/>
      <c r="E256" s="12"/>
      <c r="F256" s="129"/>
      <c r="P256" s="112"/>
    </row>
    <row r="257" spans="1:16" ht="12.75">
      <c r="A257" s="6"/>
      <c r="B257" s="11"/>
      <c r="C257" s="12"/>
      <c r="D257" s="12"/>
      <c r="E257" s="12"/>
      <c r="F257" s="129"/>
      <c r="P257" s="112"/>
    </row>
    <row r="258" spans="1:16" ht="12.75">
      <c r="A258" s="6"/>
      <c r="B258" s="11"/>
      <c r="C258" s="12"/>
      <c r="D258" s="12"/>
      <c r="E258" s="12"/>
      <c r="F258" s="129"/>
      <c r="P258" s="112"/>
    </row>
    <row r="259" spans="1:16" ht="12.75">
      <c r="A259" s="6"/>
      <c r="B259" s="11"/>
      <c r="C259" s="12"/>
      <c r="D259" s="12"/>
      <c r="E259" s="12"/>
      <c r="F259" s="129"/>
      <c r="P259" s="112"/>
    </row>
    <row r="260" spans="1:16" ht="12.75">
      <c r="A260" s="6"/>
      <c r="B260" s="11"/>
      <c r="C260" s="12"/>
      <c r="D260" s="12"/>
      <c r="E260" s="12"/>
      <c r="F260" s="129"/>
      <c r="P260" s="112"/>
    </row>
    <row r="261" spans="1:16" ht="12.75">
      <c r="A261" s="6"/>
      <c r="B261" s="11"/>
      <c r="C261" s="12"/>
      <c r="D261" s="12"/>
      <c r="E261" s="12"/>
      <c r="F261" s="129"/>
      <c r="P261" s="112"/>
    </row>
    <row r="262" spans="1:16" ht="12.75">
      <c r="A262" s="6"/>
      <c r="B262" s="11"/>
      <c r="C262" s="12"/>
      <c r="D262" s="12"/>
      <c r="E262" s="12"/>
      <c r="F262" s="129"/>
      <c r="P262" s="112"/>
    </row>
    <row r="263" spans="1:16" ht="12.75">
      <c r="A263" s="6"/>
      <c r="B263" s="11"/>
      <c r="C263" s="12"/>
      <c r="D263" s="12"/>
      <c r="E263" s="12"/>
      <c r="F263" s="129"/>
      <c r="P263" s="112"/>
    </row>
    <row r="264" spans="1:16" ht="12.75">
      <c r="A264" s="6"/>
      <c r="B264" s="11"/>
      <c r="C264" s="12"/>
      <c r="D264" s="12"/>
      <c r="E264" s="12"/>
      <c r="F264" s="129"/>
      <c r="P264" s="112"/>
    </row>
    <row r="265" spans="1:16" ht="12.75">
      <c r="A265" s="6"/>
      <c r="B265" s="11"/>
      <c r="C265" s="12"/>
      <c r="D265" s="12"/>
      <c r="E265" s="12"/>
      <c r="F265" s="129"/>
      <c r="P265" s="112"/>
    </row>
    <row r="266" spans="1:16" ht="12.75">
      <c r="A266" s="6"/>
      <c r="B266" s="11"/>
      <c r="C266" s="12"/>
      <c r="D266" s="12"/>
      <c r="E266" s="12"/>
      <c r="F266" s="129"/>
      <c r="P266" s="112"/>
    </row>
    <row r="267" spans="1:16" ht="12.75">
      <c r="A267" s="6"/>
      <c r="B267" s="11"/>
      <c r="C267" s="12"/>
      <c r="D267" s="12"/>
      <c r="E267" s="12"/>
      <c r="F267" s="129"/>
      <c r="P267" s="112"/>
    </row>
    <row r="268" spans="1:16" ht="12.75">
      <c r="A268" s="6"/>
      <c r="B268" s="11"/>
      <c r="C268" s="12"/>
      <c r="D268" s="12"/>
      <c r="E268" s="12"/>
      <c r="F268" s="129"/>
      <c r="P268" s="112"/>
    </row>
    <row r="269" spans="1:16" ht="12.75">
      <c r="A269" s="6"/>
      <c r="B269" s="11"/>
      <c r="C269" s="12"/>
      <c r="D269" s="12"/>
      <c r="E269" s="12"/>
      <c r="F269" s="129"/>
      <c r="P269" s="112"/>
    </row>
    <row r="270" spans="1:16" ht="12.75">
      <c r="A270" s="6"/>
      <c r="B270" s="11"/>
      <c r="C270" s="12"/>
      <c r="D270" s="12"/>
      <c r="E270" s="12"/>
      <c r="F270" s="129"/>
      <c r="P270" s="112"/>
    </row>
    <row r="271" spans="1:16" ht="12.75">
      <c r="A271" s="6"/>
      <c r="B271" s="11"/>
      <c r="C271" s="12"/>
      <c r="D271" s="12"/>
      <c r="E271" s="12"/>
      <c r="F271" s="129"/>
      <c r="P271" s="112"/>
    </row>
    <row r="272" spans="1:16" ht="12.75">
      <c r="A272" s="6"/>
      <c r="B272" s="11"/>
      <c r="C272" s="12"/>
      <c r="D272" s="12"/>
      <c r="E272" s="12"/>
      <c r="F272" s="129"/>
      <c r="P272" s="112"/>
    </row>
    <row r="273" spans="1:16" ht="12.75">
      <c r="A273" s="6"/>
      <c r="B273" s="11"/>
      <c r="C273" s="12"/>
      <c r="D273" s="12"/>
      <c r="E273" s="12"/>
      <c r="F273" s="129"/>
      <c r="P273" s="112"/>
    </row>
    <row r="274" spans="1:16" ht="12.75">
      <c r="A274" s="6"/>
      <c r="B274" s="11"/>
      <c r="C274" s="12"/>
      <c r="D274" s="12"/>
      <c r="E274" s="12"/>
      <c r="F274" s="129"/>
      <c r="P274" s="112"/>
    </row>
    <row r="275" spans="1:16" ht="12.75">
      <c r="A275" s="6"/>
      <c r="B275" s="11"/>
      <c r="C275" s="12"/>
      <c r="D275" s="12"/>
      <c r="E275" s="12"/>
      <c r="F275" s="129"/>
      <c r="P275" s="112"/>
    </row>
    <row r="276" spans="1:16" ht="12.75">
      <c r="A276" s="6"/>
      <c r="B276" s="11"/>
      <c r="C276" s="12"/>
      <c r="D276" s="12"/>
      <c r="E276" s="12"/>
      <c r="F276" s="129"/>
      <c r="P276" s="112"/>
    </row>
    <row r="277" spans="1:16" ht="12.75">
      <c r="A277" s="6"/>
      <c r="B277" s="11"/>
      <c r="C277" s="12"/>
      <c r="D277" s="12"/>
      <c r="E277" s="12"/>
      <c r="F277" s="129"/>
      <c r="P277" s="112"/>
    </row>
    <row r="278" spans="1:16" ht="12.75">
      <c r="A278" s="6"/>
      <c r="B278" s="11"/>
      <c r="C278" s="12"/>
      <c r="D278" s="12"/>
      <c r="E278" s="12"/>
      <c r="F278" s="129"/>
      <c r="P278" s="112"/>
    </row>
    <row r="279" spans="1:17" ht="12.75">
      <c r="A279" s="6"/>
      <c r="B279" s="11"/>
      <c r="C279" s="12"/>
      <c r="D279" s="12"/>
      <c r="E279" s="12"/>
      <c r="F279" s="129"/>
      <c r="P279" s="112"/>
      <c r="Q279" s="24" t="s">
        <v>63</v>
      </c>
    </row>
    <row r="280" spans="1:16" ht="12.75">
      <c r="A280" s="6"/>
      <c r="B280" s="11"/>
      <c r="C280" s="12"/>
      <c r="D280" s="12"/>
      <c r="E280" s="12"/>
      <c r="F280" s="129"/>
      <c r="P280" s="112"/>
    </row>
    <row r="281" spans="1:16" ht="12.75">
      <c r="A281" s="6"/>
      <c r="B281" s="11"/>
      <c r="C281" s="12"/>
      <c r="D281" s="12"/>
      <c r="E281" s="12"/>
      <c r="F281" s="129"/>
      <c r="P281" s="112"/>
    </row>
    <row r="282" spans="1:16" ht="12.75">
      <c r="A282" s="6"/>
      <c r="B282" s="11"/>
      <c r="C282" s="12"/>
      <c r="D282" s="12"/>
      <c r="E282" s="12"/>
      <c r="F282" s="129"/>
      <c r="P282" s="112"/>
    </row>
    <row r="283" spans="1:16" ht="12.75">
      <c r="A283" s="6"/>
      <c r="B283" s="11"/>
      <c r="C283" s="12"/>
      <c r="D283" s="12"/>
      <c r="E283" s="12"/>
      <c r="F283" s="129"/>
      <c r="P283" s="112"/>
    </row>
    <row r="284" spans="1:16" ht="12.75">
      <c r="A284" s="6"/>
      <c r="B284" s="11"/>
      <c r="C284" s="12"/>
      <c r="D284" s="12"/>
      <c r="E284" s="12"/>
      <c r="F284" s="129"/>
      <c r="P284" s="112"/>
    </row>
    <row r="285" spans="1:16" ht="12.75">
      <c r="A285" s="6"/>
      <c r="B285" s="11"/>
      <c r="C285" s="12"/>
      <c r="D285" s="12"/>
      <c r="E285" s="12"/>
      <c r="F285" s="129"/>
      <c r="P285" s="112"/>
    </row>
    <row r="286" spans="1:16" ht="12.75">
      <c r="A286" s="6"/>
      <c r="B286" s="11"/>
      <c r="C286" s="12"/>
      <c r="D286" s="12"/>
      <c r="E286" s="12"/>
      <c r="F286" s="129"/>
      <c r="P286" s="112"/>
    </row>
    <row r="287" spans="1:16" ht="12.75">
      <c r="A287" s="6"/>
      <c r="B287" s="11"/>
      <c r="C287" s="12"/>
      <c r="D287" s="12"/>
      <c r="E287" s="12"/>
      <c r="F287" s="129"/>
      <c r="P287" s="112"/>
    </row>
    <row r="288" spans="1:16" ht="12.75">
      <c r="A288" s="6"/>
      <c r="B288" s="11"/>
      <c r="C288" s="12"/>
      <c r="D288" s="12"/>
      <c r="E288" s="12"/>
      <c r="F288" s="129"/>
      <c r="P288" s="112"/>
    </row>
    <row r="289" spans="1:16" ht="12.75">
      <c r="A289" s="6"/>
      <c r="B289" s="11"/>
      <c r="C289" s="12"/>
      <c r="D289" s="12"/>
      <c r="E289" s="12"/>
      <c r="F289" s="129"/>
      <c r="P289" s="112"/>
    </row>
    <row r="290" spans="1:16" ht="12.75">
      <c r="A290" s="6"/>
      <c r="B290" s="11"/>
      <c r="C290" s="12"/>
      <c r="D290" s="12"/>
      <c r="E290" s="12"/>
      <c r="F290" s="129"/>
      <c r="P290" s="112"/>
    </row>
    <row r="291" spans="1:16" ht="12.75">
      <c r="A291" s="6"/>
      <c r="B291" s="11"/>
      <c r="C291" s="12"/>
      <c r="D291" s="12"/>
      <c r="E291" s="12"/>
      <c r="F291" s="129"/>
      <c r="P291" s="112"/>
    </row>
    <row r="292" spans="1:16" ht="12.75">
      <c r="A292" s="6"/>
      <c r="B292" s="11"/>
      <c r="C292" s="12"/>
      <c r="D292" s="12"/>
      <c r="E292" s="12"/>
      <c r="F292" s="129"/>
      <c r="P292" s="112"/>
    </row>
    <row r="293" spans="1:16" ht="12.75">
      <c r="A293" s="6"/>
      <c r="B293" s="11"/>
      <c r="C293" s="12"/>
      <c r="D293" s="12"/>
      <c r="E293" s="12"/>
      <c r="F293" s="129"/>
      <c r="P293" s="112"/>
    </row>
    <row r="294" spans="1:16" ht="12.75">
      <c r="A294" s="6"/>
      <c r="B294" s="11"/>
      <c r="C294" s="12"/>
      <c r="D294" s="12"/>
      <c r="E294" s="12"/>
      <c r="F294" s="129"/>
      <c r="P294" s="112"/>
    </row>
    <row r="295" spans="1:16" ht="12.75">
      <c r="A295" s="6"/>
      <c r="B295" s="11"/>
      <c r="C295" s="12"/>
      <c r="D295" s="12"/>
      <c r="E295" s="12"/>
      <c r="F295" s="129"/>
      <c r="P295" s="112"/>
    </row>
    <row r="296" spans="1:16" ht="12.75">
      <c r="A296" s="6"/>
      <c r="B296" s="11"/>
      <c r="C296" s="12"/>
      <c r="D296" s="12"/>
      <c r="E296" s="12"/>
      <c r="F296" s="129"/>
      <c r="P296" s="112"/>
    </row>
    <row r="297" spans="1:16" ht="12.75">
      <c r="A297" s="6"/>
      <c r="B297" s="11"/>
      <c r="C297" s="12"/>
      <c r="D297" s="12"/>
      <c r="E297" s="12"/>
      <c r="F297" s="129"/>
      <c r="P297" s="112"/>
    </row>
    <row r="298" spans="1:16" ht="12.75">
      <c r="A298" s="6"/>
      <c r="B298" s="11"/>
      <c r="C298" s="12"/>
      <c r="D298" s="12"/>
      <c r="E298" s="12"/>
      <c r="F298" s="129"/>
      <c r="P298" s="112"/>
    </row>
    <row r="299" spans="1:16" ht="12.75">
      <c r="A299" s="6"/>
      <c r="B299" s="11"/>
      <c r="C299" s="12"/>
      <c r="D299" s="12"/>
      <c r="E299" s="12"/>
      <c r="F299" s="129"/>
      <c r="P299" s="112"/>
    </row>
    <row r="300" spans="1:16" ht="12.75">
      <c r="A300" s="6"/>
      <c r="B300" s="11"/>
      <c r="C300" s="12"/>
      <c r="D300" s="12"/>
      <c r="E300" s="12"/>
      <c r="F300" s="129"/>
      <c r="P300" s="112"/>
    </row>
    <row r="301" spans="1:16" ht="12.75">
      <c r="A301" s="6"/>
      <c r="B301" s="11"/>
      <c r="C301" s="12"/>
      <c r="D301" s="12"/>
      <c r="E301" s="12"/>
      <c r="F301" s="129"/>
      <c r="P301" s="112"/>
    </row>
    <row r="302" spans="1:16" ht="12.75">
      <c r="A302" s="6"/>
      <c r="B302" s="11"/>
      <c r="C302" s="12"/>
      <c r="D302" s="12"/>
      <c r="E302" s="12"/>
      <c r="F302" s="129"/>
      <c r="P302" s="112"/>
    </row>
    <row r="303" spans="1:16" ht="12.75">
      <c r="A303" s="6"/>
      <c r="B303" s="11"/>
      <c r="C303" s="12"/>
      <c r="D303" s="12"/>
      <c r="E303" s="12"/>
      <c r="F303" s="129"/>
      <c r="P303" s="112"/>
    </row>
    <row r="304" spans="1:16" ht="12.75">
      <c r="A304" s="6"/>
      <c r="B304" s="11"/>
      <c r="C304" s="12"/>
      <c r="D304" s="12"/>
      <c r="E304" s="12"/>
      <c r="F304" s="129"/>
      <c r="P304" s="112"/>
    </row>
    <row r="305" spans="1:16" ht="12.75">
      <c r="A305" s="6"/>
      <c r="B305" s="11"/>
      <c r="C305" s="12"/>
      <c r="D305" s="12"/>
      <c r="E305" s="12"/>
      <c r="F305" s="129"/>
      <c r="P305" s="112"/>
    </row>
    <row r="306" spans="1:16" ht="12.75">
      <c r="A306" s="6"/>
      <c r="B306" s="11"/>
      <c r="C306" s="12"/>
      <c r="D306" s="12"/>
      <c r="E306" s="12"/>
      <c r="F306" s="129"/>
      <c r="P306" s="112"/>
    </row>
    <row r="307" spans="1:16" ht="12.75">
      <c r="A307" s="6"/>
      <c r="B307" s="11"/>
      <c r="C307" s="12"/>
      <c r="D307" s="12"/>
      <c r="E307" s="12"/>
      <c r="F307" s="129"/>
      <c r="P307" s="112"/>
    </row>
    <row r="308" spans="1:16" ht="12.75">
      <c r="A308" s="6"/>
      <c r="B308" s="11"/>
      <c r="C308" s="12"/>
      <c r="D308" s="12"/>
      <c r="E308" s="12"/>
      <c r="F308" s="129"/>
      <c r="P308" s="112"/>
    </row>
    <row r="309" spans="1:16" ht="12.75">
      <c r="A309" s="6"/>
      <c r="B309" s="11"/>
      <c r="C309" s="12"/>
      <c r="D309" s="12"/>
      <c r="E309" s="12"/>
      <c r="F309" s="129"/>
      <c r="P309" s="112"/>
    </row>
    <row r="310" spans="1:16" ht="12.75">
      <c r="A310" s="6"/>
      <c r="B310" s="11"/>
      <c r="C310" s="12"/>
      <c r="D310" s="12"/>
      <c r="E310" s="12"/>
      <c r="F310" s="129"/>
      <c r="P310" s="112"/>
    </row>
    <row r="311" ht="12.75">
      <c r="P311" s="112"/>
    </row>
    <row r="312" ht="12.75">
      <c r="P312" s="112"/>
    </row>
    <row r="313" spans="1:16" ht="13.5" thickBo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113"/>
    </row>
    <row r="314" ht="13.5" thickTop="1"/>
    <row r="315" spans="2:13" ht="12.75">
      <c r="B315" s="3" t="s">
        <v>63</v>
      </c>
      <c r="M315" s="3" t="s">
        <v>63</v>
      </c>
    </row>
  </sheetData>
  <sheetProtection/>
  <mergeCells count="1">
    <mergeCell ref="H17:I17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3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57421875" style="0" customWidth="1"/>
    <col min="2" max="2" width="16.421875" style="0" customWidth="1"/>
    <col min="3" max="3" width="8.7109375" style="0" customWidth="1"/>
    <col min="4" max="4" width="5.8515625" style="0" customWidth="1"/>
    <col min="5" max="5" width="7.28125" style="0" customWidth="1"/>
    <col min="6" max="7" width="7.57421875" style="0" customWidth="1"/>
    <col min="8" max="8" width="7.28125" style="0" customWidth="1"/>
    <col min="9" max="9" width="7.7109375" style="0" customWidth="1"/>
    <col min="10" max="10" width="8.140625" style="0" customWidth="1"/>
    <col min="11" max="16" width="8.7109375" style="0" customWidth="1"/>
  </cols>
  <sheetData>
    <row r="1" spans="4:16" ht="13.5" thickTop="1">
      <c r="D1" s="76" t="s">
        <v>22</v>
      </c>
      <c r="E1" s="13"/>
      <c r="F1" s="13" t="s">
        <v>148</v>
      </c>
      <c r="G1" s="13"/>
      <c r="H1" s="13"/>
      <c r="I1" s="13"/>
      <c r="J1" s="13"/>
      <c r="K1" s="13"/>
      <c r="L1" s="13"/>
      <c r="M1" s="13"/>
      <c r="N1" s="13"/>
      <c r="O1" s="13"/>
      <c r="P1" s="15"/>
    </row>
    <row r="2" spans="4:16" ht="12.75">
      <c r="D2" s="16" t="s">
        <v>149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ht="15.75">
      <c r="B3" s="2" t="s">
        <v>132</v>
      </c>
      <c r="D3" s="16" t="s">
        <v>138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2:16" ht="15.75">
      <c r="B4" s="2" t="s">
        <v>133</v>
      </c>
      <c r="D4" s="16" t="s">
        <v>150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4:16" ht="12.75">
      <c r="D5" s="77" t="s">
        <v>141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2:16" ht="15.75">
      <c r="B6" s="2" t="s">
        <v>146</v>
      </c>
      <c r="D6" s="16" t="s">
        <v>140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7" spans="4:16" ht="12.75">
      <c r="D7" s="38" t="s">
        <v>139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4:16" ht="12.75">
      <c r="D8" s="38" t="s">
        <v>144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4:16" ht="12.75">
      <c r="D9" s="38" t="s">
        <v>137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4:16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4:1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ht="13.5" thickTop="1"/>
    <row r="20" spans="2:5" ht="15.75">
      <c r="B20" s="78"/>
      <c r="E20" s="97">
        <v>37622</v>
      </c>
    </row>
    <row r="21" ht="12.75">
      <c r="B21" s="4" t="s">
        <v>146</v>
      </c>
    </row>
    <row r="23" spans="1:6" ht="12.75">
      <c r="A23" s="81"/>
      <c r="B23" s="79"/>
      <c r="C23" s="79"/>
      <c r="D23" s="79"/>
      <c r="E23" s="79"/>
      <c r="F23" s="79"/>
    </row>
    <row r="24" spans="1:6" ht="13.5" thickBot="1">
      <c r="A24" s="84" t="s">
        <v>104</v>
      </c>
      <c r="B24" s="82" t="s">
        <v>3</v>
      </c>
      <c r="C24" s="82" t="s">
        <v>5</v>
      </c>
      <c r="D24" s="83" t="s">
        <v>4</v>
      </c>
      <c r="E24" s="84" t="s">
        <v>68</v>
      </c>
      <c r="F24" s="83" t="s">
        <v>78</v>
      </c>
    </row>
    <row r="25" spans="1:10" ht="13.5" thickBot="1">
      <c r="A25" s="88"/>
      <c r="B25" s="89" t="s">
        <v>147</v>
      </c>
      <c r="C25" s="88"/>
      <c r="D25" s="88"/>
      <c r="E25" s="91"/>
      <c r="F25" s="91"/>
      <c r="G25" s="90"/>
      <c r="H25" s="90"/>
      <c r="I25" s="90"/>
      <c r="J25" s="90"/>
    </row>
    <row r="26" spans="1:10" ht="12.75">
      <c r="A26" s="95">
        <v>1</v>
      </c>
      <c r="B26" s="66" t="s">
        <v>10</v>
      </c>
      <c r="C26" s="67" t="s">
        <v>11</v>
      </c>
      <c r="D26" s="67" t="s">
        <v>89</v>
      </c>
      <c r="E26" s="92">
        <v>1</v>
      </c>
      <c r="F26" s="86">
        <v>1</v>
      </c>
      <c r="G26" s="90"/>
      <c r="H26" s="90"/>
      <c r="I26" s="90"/>
      <c r="J26" s="90"/>
    </row>
    <row r="27" spans="1:10" ht="12.75">
      <c r="A27" s="70">
        <v>2</v>
      </c>
      <c r="B27" s="68" t="s">
        <v>13</v>
      </c>
      <c r="C27" s="55" t="s">
        <v>14</v>
      </c>
      <c r="D27" s="55" t="s">
        <v>8</v>
      </c>
      <c r="E27" s="87">
        <v>2</v>
      </c>
      <c r="F27" s="86">
        <v>2</v>
      </c>
      <c r="G27" s="90"/>
      <c r="H27" s="90"/>
      <c r="I27" s="90"/>
      <c r="J27" s="90"/>
    </row>
    <row r="28" spans="5:10" ht="12.75">
      <c r="E28" s="90"/>
      <c r="F28" s="90"/>
      <c r="G28" s="90"/>
      <c r="H28" s="90"/>
      <c r="I28" s="90"/>
      <c r="J28" s="90"/>
    </row>
    <row r="29" spans="5:10" ht="12.75">
      <c r="E29" s="90"/>
      <c r="F29" s="90"/>
      <c r="G29" s="90"/>
      <c r="H29" s="90"/>
      <c r="I29" s="90"/>
      <c r="J29" s="90"/>
    </row>
    <row r="30" spans="5:10" ht="12.75">
      <c r="E30" s="90"/>
      <c r="F30" s="90"/>
      <c r="G30" s="90"/>
      <c r="H30" s="90"/>
      <c r="I30" s="90"/>
      <c r="J30" s="9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0:L26"/>
  <sheetViews>
    <sheetView zoomScalePageLayoutView="0" workbookViewId="0" topLeftCell="A1">
      <selection activeCell="A13" sqref="A13:Q26"/>
    </sheetView>
  </sheetViews>
  <sheetFormatPr defaultColWidth="9.140625" defaultRowHeight="12.75"/>
  <cols>
    <col min="1" max="1" width="4.57421875" style="0" customWidth="1"/>
    <col min="2" max="2" width="20.8515625" style="0" customWidth="1"/>
    <col min="3" max="3" width="5.00390625" style="0" customWidth="1"/>
    <col min="4" max="4" width="7.8515625" style="0" customWidth="1"/>
  </cols>
  <sheetData>
    <row r="20" spans="2:12" ht="15.75">
      <c r="B20" s="74"/>
      <c r="E20" s="170" t="s">
        <v>311</v>
      </c>
      <c r="F20" s="170"/>
      <c r="G20" s="170"/>
      <c r="H20" s="170" t="s">
        <v>314</v>
      </c>
      <c r="I20" s="170"/>
      <c r="J20" s="170"/>
      <c r="K20" s="170" t="s">
        <v>317</v>
      </c>
      <c r="L20" s="170"/>
    </row>
    <row r="21" spans="2:12" ht="15.75">
      <c r="B21" s="154"/>
      <c r="F21" s="170" t="s">
        <v>312</v>
      </c>
      <c r="G21" s="170"/>
      <c r="H21" s="170"/>
      <c r="I21" s="170" t="s">
        <v>315</v>
      </c>
      <c r="J21" s="170"/>
      <c r="K21" s="170"/>
      <c r="L21" t="s">
        <v>318</v>
      </c>
    </row>
    <row r="22" spans="2:12" ht="12.75">
      <c r="B22" s="4"/>
      <c r="G22" s="170" t="s">
        <v>313</v>
      </c>
      <c r="H22" s="170"/>
      <c r="I22" s="170"/>
      <c r="J22" s="170" t="s">
        <v>316</v>
      </c>
      <c r="K22" s="170"/>
      <c r="L22" s="170"/>
    </row>
    <row r="23" spans="1:12" ht="12.75">
      <c r="A23" s="81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3.5" thickBot="1">
      <c r="A24" s="84" t="s">
        <v>104</v>
      </c>
      <c r="B24" s="82" t="s">
        <v>3</v>
      </c>
      <c r="C24" s="82" t="s">
        <v>4</v>
      </c>
      <c r="D24" s="83" t="s">
        <v>182</v>
      </c>
      <c r="E24" s="84" t="s">
        <v>68</v>
      </c>
      <c r="F24" s="83" t="s">
        <v>69</v>
      </c>
      <c r="G24" s="83" t="s">
        <v>70</v>
      </c>
      <c r="H24" s="83" t="s">
        <v>71</v>
      </c>
      <c r="I24" s="83" t="s">
        <v>72</v>
      </c>
      <c r="J24" s="83" t="s">
        <v>73</v>
      </c>
      <c r="K24" s="83" t="s">
        <v>74</v>
      </c>
      <c r="L24" s="83" t="s">
        <v>75</v>
      </c>
    </row>
    <row r="25" spans="1:12" ht="12.75">
      <c r="A25" s="95">
        <v>1</v>
      </c>
      <c r="B25" s="66" t="s">
        <v>10</v>
      </c>
      <c r="C25" s="67" t="s">
        <v>217</v>
      </c>
      <c r="D25" s="67" t="s">
        <v>89</v>
      </c>
      <c r="E25" s="151"/>
      <c r="F25" s="151"/>
      <c r="G25" s="151"/>
      <c r="H25" s="151"/>
      <c r="I25" s="151"/>
      <c r="J25" s="151"/>
      <c r="K25" s="151"/>
      <c r="L25" s="151"/>
    </row>
    <row r="26" spans="1:12" ht="12.75">
      <c r="A26" s="70">
        <v>2</v>
      </c>
      <c r="B26" s="68" t="s">
        <v>151</v>
      </c>
      <c r="C26" s="55" t="s">
        <v>218</v>
      </c>
      <c r="D26" s="55" t="s">
        <v>8</v>
      </c>
      <c r="E26" s="150"/>
      <c r="F26" s="150"/>
      <c r="G26" s="150"/>
      <c r="H26" s="150"/>
      <c r="I26" s="150"/>
      <c r="J26" s="150"/>
      <c r="K26" s="150"/>
      <c r="L26" s="150"/>
    </row>
  </sheetData>
  <sheetProtection/>
  <mergeCells count="7">
    <mergeCell ref="K20:L20"/>
    <mergeCell ref="F21:H21"/>
    <mergeCell ref="I21:K21"/>
    <mergeCell ref="G22:I22"/>
    <mergeCell ref="J22:L22"/>
    <mergeCell ref="E20:G20"/>
    <mergeCell ref="H20:J2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U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8515625" style="0" customWidth="1"/>
    <col min="2" max="2" width="16.7109375" style="0" customWidth="1"/>
    <col min="3" max="3" width="5.421875" style="0" customWidth="1"/>
    <col min="4" max="4" width="3.8515625" style="0" customWidth="1"/>
    <col min="5" max="5" width="5.57421875" style="0" customWidth="1"/>
    <col min="6" max="6" width="5.7109375" style="0" customWidth="1"/>
    <col min="7" max="7" width="2.8515625" style="0" customWidth="1"/>
    <col min="8" max="8" width="14.7109375" style="0" customWidth="1"/>
    <col min="9" max="9" width="5.421875" style="0" customWidth="1"/>
    <col min="10" max="10" width="3.8515625" style="0" customWidth="1"/>
    <col min="11" max="11" width="5.57421875" style="0" customWidth="1"/>
    <col min="12" max="12" width="5.7109375" style="0" customWidth="1"/>
    <col min="13" max="13" width="2.8515625" style="0" customWidth="1"/>
    <col min="14" max="14" width="14.7109375" style="0" customWidth="1"/>
    <col min="15" max="15" width="5.421875" style="0" customWidth="1"/>
    <col min="16" max="16" width="3.8515625" style="0" customWidth="1"/>
    <col min="17" max="17" width="5.57421875" style="0" customWidth="1"/>
    <col min="18" max="18" width="5.7109375" style="0" customWidth="1"/>
    <col min="19" max="19" width="2.8515625" style="0" customWidth="1"/>
    <col min="20" max="20" width="14.7109375" style="0" customWidth="1"/>
    <col min="21" max="21" width="5.421875" style="0" customWidth="1"/>
    <col min="22" max="22" width="3.8515625" style="0" customWidth="1"/>
    <col min="23" max="23" width="5.57421875" style="0" customWidth="1"/>
    <col min="24" max="24" width="5.7109375" style="0" customWidth="1"/>
    <col min="25" max="25" width="2.8515625" style="0" customWidth="1"/>
    <col min="26" max="26" width="14.7109375" style="0" customWidth="1"/>
    <col min="27" max="27" width="5.421875" style="0" customWidth="1"/>
    <col min="28" max="28" width="3.8515625" style="0" customWidth="1"/>
    <col min="29" max="29" width="5.57421875" style="0" customWidth="1"/>
    <col min="30" max="30" width="5.7109375" style="0" customWidth="1"/>
    <col min="31" max="31" width="2.8515625" style="0" customWidth="1"/>
    <col min="32" max="32" width="14.7109375" style="0" customWidth="1"/>
    <col min="33" max="33" width="5.421875" style="0" customWidth="1"/>
    <col min="34" max="34" width="3.8515625" style="0" customWidth="1"/>
    <col min="35" max="35" width="5.57421875" style="0" customWidth="1"/>
    <col min="36" max="36" width="5.7109375" style="0" customWidth="1"/>
    <col min="37" max="37" width="2.8515625" style="0" customWidth="1"/>
    <col min="38" max="38" width="14.7109375" style="0" customWidth="1"/>
    <col min="39" max="39" width="5.421875" style="0" customWidth="1"/>
    <col min="40" max="40" width="3.8515625" style="0" customWidth="1"/>
    <col min="41" max="41" width="5.57421875" style="0" customWidth="1"/>
    <col min="42" max="42" width="5.7109375" style="0" customWidth="1"/>
    <col min="43" max="43" width="2.8515625" style="0" customWidth="1"/>
    <col min="44" max="44" width="14.7109375" style="0" customWidth="1"/>
    <col min="45" max="45" width="5.421875" style="0" customWidth="1"/>
    <col min="46" max="46" width="3.8515625" style="0" customWidth="1"/>
    <col min="47" max="47" width="5.57421875" style="0" customWidth="1"/>
    <col min="48" max="140" width="5.7109375" style="0" customWidth="1"/>
  </cols>
  <sheetData>
    <row r="1" spans="4:24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6"/>
      <c r="X1" s="18"/>
    </row>
    <row r="2" spans="4:24" ht="12.75">
      <c r="D2" s="20" t="s">
        <v>236</v>
      </c>
      <c r="E2" s="131" t="s">
        <v>248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6"/>
      <c r="X2" s="18"/>
    </row>
    <row r="3" spans="2:24" ht="15.75">
      <c r="B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6"/>
      <c r="X3" s="18"/>
    </row>
    <row r="4" spans="2:24" ht="15.75">
      <c r="B4" s="2" t="s">
        <v>133</v>
      </c>
      <c r="D4" s="16"/>
      <c r="E4" s="131" t="s">
        <v>249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6"/>
      <c r="X4" s="18"/>
    </row>
    <row r="5" spans="2:24" ht="15.75">
      <c r="B5" s="2"/>
      <c r="D5" s="20" t="s">
        <v>236</v>
      </c>
      <c r="E5" s="18" t="s">
        <v>275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6"/>
      <c r="X5" s="18"/>
    </row>
    <row r="6" spans="2:24" ht="15.75">
      <c r="B6" s="2" t="s">
        <v>152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6"/>
      <c r="X6" s="18"/>
    </row>
    <row r="7" spans="4:24" ht="12.75"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6"/>
      <c r="X7" s="18"/>
    </row>
    <row r="8" spans="4:24" ht="12.75"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6"/>
      <c r="X8" s="18"/>
    </row>
    <row r="9" spans="4:24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6"/>
      <c r="X9" s="18"/>
    </row>
    <row r="10" spans="4:24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6"/>
      <c r="X10" s="18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6"/>
      <c r="X11" s="18"/>
      <c r="Y11" s="18"/>
      <c r="Z11" s="18"/>
    </row>
    <row r="12" ht="13.5" thickTop="1"/>
    <row r="19" ht="15.75">
      <c r="B19" s="74" t="s">
        <v>310</v>
      </c>
    </row>
    <row r="20" spans="2:47" ht="15.75">
      <c r="B20" s="154">
        <v>40579</v>
      </c>
      <c r="E20" s="90"/>
      <c r="K20" s="90"/>
      <c r="Q20" s="90"/>
      <c r="W20" s="90"/>
      <c r="AC20" s="90"/>
      <c r="AI20" s="90"/>
      <c r="AO20" s="90"/>
      <c r="AU20" s="90"/>
    </row>
    <row r="21" spans="2:47" ht="12.75">
      <c r="B21" s="4" t="s">
        <v>152</v>
      </c>
      <c r="E21" s="90"/>
      <c r="K21" s="90"/>
      <c r="Q21" s="90"/>
      <c r="W21" s="90"/>
      <c r="AC21" s="90"/>
      <c r="AI21" s="90"/>
      <c r="AO21" s="90"/>
      <c r="AU21" s="90"/>
    </row>
    <row r="22" spans="2:47" ht="12.75">
      <c r="B22" s="171" t="s">
        <v>319</v>
      </c>
      <c r="C22" s="171"/>
      <c r="D22" s="171"/>
      <c r="E22" s="171"/>
      <c r="H22" s="171" t="s">
        <v>320</v>
      </c>
      <c r="I22" s="171"/>
      <c r="J22" s="171"/>
      <c r="K22" s="171"/>
      <c r="N22" s="171" t="s">
        <v>321</v>
      </c>
      <c r="O22" s="171"/>
      <c r="P22" s="171"/>
      <c r="Q22" s="171"/>
      <c r="T22" s="171" t="s">
        <v>322</v>
      </c>
      <c r="U22" s="171"/>
      <c r="V22" s="171"/>
      <c r="W22" s="171"/>
      <c r="Z22" s="171" t="s">
        <v>323</v>
      </c>
      <c r="AA22" s="171"/>
      <c r="AB22" s="171"/>
      <c r="AC22" s="171"/>
      <c r="AF22" s="171" t="s">
        <v>324</v>
      </c>
      <c r="AG22" s="171"/>
      <c r="AH22" s="171"/>
      <c r="AI22" s="171"/>
      <c r="AL22" s="171" t="s">
        <v>325</v>
      </c>
      <c r="AM22" s="171"/>
      <c r="AN22" s="171"/>
      <c r="AO22" s="171"/>
      <c r="AR22" s="171" t="s">
        <v>326</v>
      </c>
      <c r="AS22" s="171"/>
      <c r="AT22" s="171"/>
      <c r="AU22" s="171"/>
    </row>
    <row r="23" spans="1:47" ht="13.5" thickBot="1">
      <c r="A23" s="84" t="s">
        <v>104</v>
      </c>
      <c r="B23" s="82" t="s">
        <v>3</v>
      </c>
      <c r="C23" s="82" t="s">
        <v>4</v>
      </c>
      <c r="D23" s="83" t="s">
        <v>182</v>
      </c>
      <c r="E23" s="122" t="s">
        <v>68</v>
      </c>
      <c r="G23" s="84" t="s">
        <v>104</v>
      </c>
      <c r="H23" s="82" t="s">
        <v>3</v>
      </c>
      <c r="I23" s="82" t="s">
        <v>4</v>
      </c>
      <c r="J23" s="83" t="s">
        <v>182</v>
      </c>
      <c r="K23" s="123" t="s">
        <v>69</v>
      </c>
      <c r="M23" s="84" t="s">
        <v>104</v>
      </c>
      <c r="N23" s="82" t="s">
        <v>3</v>
      </c>
      <c r="O23" s="82" t="s">
        <v>4</v>
      </c>
      <c r="P23" s="83" t="s">
        <v>182</v>
      </c>
      <c r="Q23" s="123" t="s">
        <v>70</v>
      </c>
      <c r="S23" s="84" t="s">
        <v>104</v>
      </c>
      <c r="T23" s="82" t="s">
        <v>3</v>
      </c>
      <c r="U23" s="82" t="s">
        <v>4</v>
      </c>
      <c r="V23" s="83" t="s">
        <v>182</v>
      </c>
      <c r="W23" s="123" t="s">
        <v>71</v>
      </c>
      <c r="Y23" s="84" t="s">
        <v>104</v>
      </c>
      <c r="Z23" s="82" t="s">
        <v>3</v>
      </c>
      <c r="AA23" s="82" t="s">
        <v>4</v>
      </c>
      <c r="AB23" s="83" t="s">
        <v>182</v>
      </c>
      <c r="AC23" s="123" t="s">
        <v>72</v>
      </c>
      <c r="AE23" s="84" t="s">
        <v>104</v>
      </c>
      <c r="AF23" s="82" t="s">
        <v>3</v>
      </c>
      <c r="AG23" s="82" t="s">
        <v>4</v>
      </c>
      <c r="AH23" s="83" t="s">
        <v>182</v>
      </c>
      <c r="AI23" s="123" t="s">
        <v>73</v>
      </c>
      <c r="AK23" s="84" t="s">
        <v>104</v>
      </c>
      <c r="AL23" s="82" t="s">
        <v>3</v>
      </c>
      <c r="AM23" s="82" t="s">
        <v>4</v>
      </c>
      <c r="AN23" s="83" t="s">
        <v>182</v>
      </c>
      <c r="AO23" s="123" t="s">
        <v>74</v>
      </c>
      <c r="AQ23" s="84" t="s">
        <v>104</v>
      </c>
      <c r="AR23" s="82" t="s">
        <v>3</v>
      </c>
      <c r="AS23" s="82" t="s">
        <v>4</v>
      </c>
      <c r="AT23" s="83" t="s">
        <v>182</v>
      </c>
      <c r="AU23" s="123" t="s">
        <v>75</v>
      </c>
    </row>
    <row r="24" spans="1:47" ht="12.75">
      <c r="A24" s="95">
        <v>1</v>
      </c>
      <c r="B24" s="66" t="s">
        <v>10</v>
      </c>
      <c r="C24" s="67" t="s">
        <v>217</v>
      </c>
      <c r="D24" s="67" t="s">
        <v>89</v>
      </c>
      <c r="E24" s="152"/>
      <c r="G24" s="95">
        <v>1</v>
      </c>
      <c r="H24" s="66" t="s">
        <v>10</v>
      </c>
      <c r="I24" s="67" t="s">
        <v>217</v>
      </c>
      <c r="J24" s="67" t="s">
        <v>89</v>
      </c>
      <c r="K24" s="152"/>
      <c r="M24" s="95">
        <v>1</v>
      </c>
      <c r="N24" s="66" t="s">
        <v>10</v>
      </c>
      <c r="O24" s="67" t="s">
        <v>217</v>
      </c>
      <c r="P24" s="67" t="s">
        <v>89</v>
      </c>
      <c r="Q24" s="152"/>
      <c r="S24" s="95">
        <v>1</v>
      </c>
      <c r="T24" s="66" t="s">
        <v>10</v>
      </c>
      <c r="U24" s="67" t="s">
        <v>217</v>
      </c>
      <c r="V24" s="67" t="s">
        <v>89</v>
      </c>
      <c r="W24" s="152"/>
      <c r="Y24" s="95">
        <v>1</v>
      </c>
      <c r="Z24" s="66" t="s">
        <v>10</v>
      </c>
      <c r="AA24" s="67" t="s">
        <v>217</v>
      </c>
      <c r="AB24" s="67" t="s">
        <v>89</v>
      </c>
      <c r="AC24" s="152"/>
      <c r="AE24" s="95">
        <v>1</v>
      </c>
      <c r="AF24" s="66" t="s">
        <v>10</v>
      </c>
      <c r="AG24" s="67" t="s">
        <v>217</v>
      </c>
      <c r="AH24" s="67" t="s">
        <v>89</v>
      </c>
      <c r="AI24" s="152"/>
      <c r="AK24" s="95">
        <v>1</v>
      </c>
      <c r="AL24" s="66" t="s">
        <v>10</v>
      </c>
      <c r="AM24" s="67" t="s">
        <v>217</v>
      </c>
      <c r="AN24" s="67" t="s">
        <v>89</v>
      </c>
      <c r="AO24" s="152"/>
      <c r="AQ24" s="95">
        <v>1</v>
      </c>
      <c r="AR24" s="66" t="s">
        <v>10</v>
      </c>
      <c r="AS24" s="67" t="s">
        <v>217</v>
      </c>
      <c r="AT24" s="67" t="s">
        <v>89</v>
      </c>
      <c r="AU24" s="152"/>
    </row>
    <row r="25" spans="1:47" ht="12.75">
      <c r="A25" s="70">
        <v>2</v>
      </c>
      <c r="B25" s="68" t="s">
        <v>151</v>
      </c>
      <c r="C25" s="55" t="s">
        <v>218</v>
      </c>
      <c r="D25" s="55" t="s">
        <v>8</v>
      </c>
      <c r="E25" s="153"/>
      <c r="G25" s="70">
        <v>2</v>
      </c>
      <c r="H25" s="68" t="s">
        <v>151</v>
      </c>
      <c r="I25" s="55" t="s">
        <v>218</v>
      </c>
      <c r="J25" s="55" t="s">
        <v>8</v>
      </c>
      <c r="K25" s="153"/>
      <c r="M25" s="70">
        <v>2</v>
      </c>
      <c r="N25" s="68" t="s">
        <v>151</v>
      </c>
      <c r="O25" s="55" t="s">
        <v>218</v>
      </c>
      <c r="P25" s="55" t="s">
        <v>8</v>
      </c>
      <c r="Q25" s="153"/>
      <c r="S25" s="70">
        <v>2</v>
      </c>
      <c r="T25" s="68" t="s">
        <v>151</v>
      </c>
      <c r="U25" s="55" t="s">
        <v>218</v>
      </c>
      <c r="V25" s="55" t="s">
        <v>8</v>
      </c>
      <c r="W25" s="153"/>
      <c r="Y25" s="70">
        <v>2</v>
      </c>
      <c r="Z25" s="68" t="s">
        <v>151</v>
      </c>
      <c r="AA25" s="55" t="s">
        <v>218</v>
      </c>
      <c r="AB25" s="55" t="s">
        <v>8</v>
      </c>
      <c r="AC25" s="153"/>
      <c r="AE25" s="70">
        <v>2</v>
      </c>
      <c r="AF25" s="68" t="s">
        <v>151</v>
      </c>
      <c r="AG25" s="55" t="s">
        <v>218</v>
      </c>
      <c r="AH25" s="55" t="s">
        <v>8</v>
      </c>
      <c r="AI25" s="153"/>
      <c r="AK25" s="70">
        <v>2</v>
      </c>
      <c r="AL25" s="68" t="s">
        <v>151</v>
      </c>
      <c r="AM25" s="55" t="s">
        <v>218</v>
      </c>
      <c r="AN25" s="55" t="s">
        <v>8</v>
      </c>
      <c r="AO25" s="153"/>
      <c r="AQ25" s="70">
        <v>2</v>
      </c>
      <c r="AR25" s="68" t="s">
        <v>151</v>
      </c>
      <c r="AS25" s="55" t="s">
        <v>218</v>
      </c>
      <c r="AT25" s="55" t="s">
        <v>8</v>
      </c>
      <c r="AU25" s="153"/>
    </row>
  </sheetData>
  <sheetProtection/>
  <mergeCells count="8">
    <mergeCell ref="AL22:AO22"/>
    <mergeCell ref="AR22:AU22"/>
    <mergeCell ref="B22:E22"/>
    <mergeCell ref="H22:K22"/>
    <mergeCell ref="N22:Q22"/>
    <mergeCell ref="T22:W22"/>
    <mergeCell ref="Z22:AC22"/>
    <mergeCell ref="AF22:AI22"/>
  </mergeCells>
  <printOptions horizontalCentered="1"/>
  <pageMargins left="0.75" right="0.75" top="0.75" bottom="0.75" header="0.5" footer="0.5"/>
  <pageSetup horizontalDpi="300" verticalDpi="300" orientation="portrait" r:id="rId2"/>
  <headerFooter alignWithMargins="0">
    <oddHeader>&amp;C&amp;B STAGE &amp;B page &amp;P of &amp;N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AC630"/>
  <sheetViews>
    <sheetView zoomScalePageLayoutView="0" workbookViewId="0" topLeftCell="A1">
      <pane xSplit="1" topLeftCell="B1" activePane="topRight" state="frozen"/>
      <selection pane="topLeft" activeCell="A320" sqref="A320"/>
      <selection pane="topRight" activeCell="M18" sqref="M18:M21"/>
    </sheetView>
  </sheetViews>
  <sheetFormatPr defaultColWidth="9.140625" defaultRowHeight="12.75"/>
  <cols>
    <col min="1" max="1" width="23.57421875" style="0" customWidth="1"/>
  </cols>
  <sheetData>
    <row r="2" spans="8:11" ht="12.75">
      <c r="H2" t="s">
        <v>230</v>
      </c>
      <c r="I2" s="115">
        <f>InRstr!J70</f>
        <v>1</v>
      </c>
      <c r="J2" s="63" t="s">
        <v>233</v>
      </c>
      <c r="K2" s="115">
        <f>SUM(InRstr!J73:J92)</f>
        <v>4</v>
      </c>
    </row>
    <row r="3" spans="8:11" ht="12.75">
      <c r="H3" t="s">
        <v>231</v>
      </c>
      <c r="I3" s="115">
        <f>InRstr!K70</f>
        <v>1</v>
      </c>
      <c r="J3" s="63" t="s">
        <v>233</v>
      </c>
      <c r="K3" s="115">
        <f>SUM(InRstr!K73:K92)</f>
        <v>4</v>
      </c>
    </row>
    <row r="4" spans="1:11" ht="15.75">
      <c r="A4" s="2" t="s">
        <v>188</v>
      </c>
      <c r="H4" t="s">
        <v>232</v>
      </c>
      <c r="I4" s="115">
        <f>InRstr!L70</f>
        <v>0</v>
      </c>
      <c r="J4" s="63" t="s">
        <v>233</v>
      </c>
      <c r="K4" s="115">
        <f>SUM(InRstr!L73:L92)</f>
        <v>0</v>
      </c>
    </row>
    <row r="5" spans="1:3" ht="15.75">
      <c r="A5" s="2" t="s">
        <v>85</v>
      </c>
      <c r="C5" t="s">
        <v>199</v>
      </c>
    </row>
    <row r="9" spans="6:27" ht="12.75">
      <c r="F9" t="s">
        <v>92</v>
      </c>
      <c r="P9" s="35"/>
      <c r="AA9" s="35" t="s">
        <v>86</v>
      </c>
    </row>
    <row r="10" spans="6:28" ht="12.75">
      <c r="F10">
        <f>MIN(InStgScr!F17:F317)</f>
        <v>0</v>
      </c>
      <c r="G10">
        <f>MIN(InStgScr!G17:G317)</f>
        <v>0</v>
      </c>
      <c r="H10">
        <f>MIN(InStgScr!H17:H317)</f>
        <v>0</v>
      </c>
      <c r="I10">
        <f>MIN(InStgScr!I17:I317)</f>
        <v>0</v>
      </c>
      <c r="J10">
        <f>MIN(InStgScr!J17:J317)</f>
        <v>0</v>
      </c>
      <c r="K10">
        <f>MIN(InStgScr!K17:K317)</f>
        <v>0</v>
      </c>
      <c r="L10">
        <f>MIN(InStgScr!L17:L317)</f>
        <v>0</v>
      </c>
      <c r="M10">
        <f>MIN(InStgScr!M17:M317)</f>
        <v>0</v>
      </c>
      <c r="N10">
        <f>MIN(InStgScr!N17:N317)</f>
        <v>0</v>
      </c>
      <c r="O10">
        <f>MIN(InStgScr!O17:O317)</f>
        <v>0</v>
      </c>
      <c r="P10">
        <f>MIN(InStgScr!P17:P317)</f>
        <v>0</v>
      </c>
      <c r="Q10">
        <f>MIN(InStgScr!Q17:Q317)</f>
        <v>0</v>
      </c>
      <c r="R10">
        <f>MIN(InStgScr!R17:R317)</f>
        <v>0</v>
      </c>
      <c r="S10">
        <f>MIN(InStgScr!S17:S317)</f>
        <v>0</v>
      </c>
      <c r="T10">
        <f>MIN(InStgScr!T17:T317)</f>
        <v>0</v>
      </c>
      <c r="U10">
        <f>MIN(InStgScr!U17:U317)</f>
        <v>0</v>
      </c>
      <c r="V10">
        <f>MIN(InStgScr!V17:V317)</f>
        <v>0</v>
      </c>
      <c r="W10">
        <f>MIN(InStgScr!W17:W317)</f>
        <v>0</v>
      </c>
      <c r="X10">
        <f>MIN(InStgScr!X17:X317)</f>
        <v>0</v>
      </c>
      <c r="Y10">
        <f>MIN(InStgScr!Y17:Y317)</f>
        <v>0</v>
      </c>
      <c r="Z10">
        <f>MIN(InStgScr!Z17:Z317)</f>
        <v>0</v>
      </c>
      <c r="AA10" s="63" t="s">
        <v>87</v>
      </c>
      <c r="AB10">
        <v>0</v>
      </c>
    </row>
    <row r="11" spans="27:28" ht="12.75">
      <c r="AA11" s="63" t="s">
        <v>157</v>
      </c>
      <c r="AB11">
        <v>0</v>
      </c>
    </row>
    <row r="14" ht="12.75">
      <c r="K14" s="64"/>
    </row>
    <row r="15" spans="6:11" ht="12.75">
      <c r="F15" s="172" t="s">
        <v>312</v>
      </c>
      <c r="G15" s="172"/>
      <c r="H15" s="172"/>
      <c r="I15" s="173" t="s">
        <v>318</v>
      </c>
      <c r="J15" s="173"/>
      <c r="K15" s="173"/>
    </row>
    <row r="16" spans="6:12" ht="12.75">
      <c r="F16" s="115"/>
      <c r="G16" s="173" t="s">
        <v>314</v>
      </c>
      <c r="H16" s="173"/>
      <c r="I16" s="173"/>
      <c r="J16" s="170"/>
      <c r="K16" s="170"/>
      <c r="L16" s="170"/>
    </row>
    <row r="17" spans="6:10" ht="12.75">
      <c r="F17" s="115"/>
      <c r="G17" s="115"/>
      <c r="H17" s="173" t="s">
        <v>316</v>
      </c>
      <c r="I17" s="173"/>
      <c r="J17" s="173"/>
    </row>
    <row r="18" spans="1:13" ht="12.75">
      <c r="A18" s="79"/>
      <c r="B18" s="80" t="s">
        <v>120</v>
      </c>
      <c r="C18" s="79"/>
      <c r="D18" s="79"/>
      <c r="E18" s="80" t="s">
        <v>105</v>
      </c>
      <c r="F18" s="79"/>
      <c r="G18" s="79"/>
      <c r="H18" s="79"/>
      <c r="I18" s="79"/>
      <c r="J18" s="79"/>
      <c r="K18" s="79"/>
      <c r="L18" s="80" t="s">
        <v>89</v>
      </c>
      <c r="M18" s="81"/>
    </row>
    <row r="19" spans="1:13" ht="13.5" thickBot="1">
      <c r="A19" s="82" t="s">
        <v>3</v>
      </c>
      <c r="B19" s="83" t="s">
        <v>179</v>
      </c>
      <c r="C19" s="82" t="s">
        <v>4</v>
      </c>
      <c r="D19" s="83" t="s">
        <v>182</v>
      </c>
      <c r="E19" s="83" t="s">
        <v>106</v>
      </c>
      <c r="F19" s="84" t="s">
        <v>201</v>
      </c>
      <c r="G19" s="83" t="s">
        <v>223</v>
      </c>
      <c r="H19" s="83" t="s">
        <v>203</v>
      </c>
      <c r="I19" s="83" t="s">
        <v>204</v>
      </c>
      <c r="J19" s="83" t="s">
        <v>78</v>
      </c>
      <c r="K19" s="85" t="s">
        <v>83</v>
      </c>
      <c r="L19" s="83" t="s">
        <v>90</v>
      </c>
      <c r="M19" s="84" t="s">
        <v>104</v>
      </c>
    </row>
    <row r="20" spans="1:13" ht="12.75">
      <c r="A20" s="60" t="s">
        <v>10</v>
      </c>
      <c r="B20" s="61"/>
      <c r="C20" s="61" t="s">
        <v>217</v>
      </c>
      <c r="D20" s="61" t="s">
        <v>89</v>
      </c>
      <c r="E20" s="61"/>
      <c r="F20" s="155"/>
      <c r="G20" s="137"/>
      <c r="H20" s="137"/>
      <c r="I20" s="137"/>
      <c r="J20" s="138">
        <v>0</v>
      </c>
      <c r="K20" s="138" t="e">
        <v>#DIV/0!</v>
      </c>
      <c r="L20" s="94" t="e">
        <v>#DIV/0!</v>
      </c>
      <c r="M20" s="95">
        <v>1</v>
      </c>
    </row>
    <row r="21" spans="1:13" ht="12.75">
      <c r="A21" s="58" t="s">
        <v>151</v>
      </c>
      <c r="B21" s="59"/>
      <c r="C21" s="59" t="s">
        <v>218</v>
      </c>
      <c r="D21" s="59" t="s">
        <v>8</v>
      </c>
      <c r="E21" s="59"/>
      <c r="F21" s="139"/>
      <c r="G21" s="139"/>
      <c r="H21" s="139"/>
      <c r="I21" s="139"/>
      <c r="J21" s="138">
        <v>0</v>
      </c>
      <c r="K21" s="138" t="e">
        <v>#DIV/0!</v>
      </c>
      <c r="L21" s="94" t="e">
        <v>#DIV/0!</v>
      </c>
      <c r="M21" s="70">
        <v>2</v>
      </c>
    </row>
    <row r="318" spans="1:19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</row>
    <row r="320" spans="16:19" ht="12.75">
      <c r="P320" t="s">
        <v>94</v>
      </c>
      <c r="S320" t="s">
        <v>88</v>
      </c>
    </row>
    <row r="321" spans="16:19" ht="12.75">
      <c r="P321">
        <f>VLOOKUP("o",D330:Z630,23,FALSE)</f>
        <v>0</v>
      </c>
      <c r="R321" t="s">
        <v>93</v>
      </c>
      <c r="S321">
        <f>P321*100</f>
        <v>0</v>
      </c>
    </row>
    <row r="322" spans="9:19" ht="12.75">
      <c r="I322" t="s">
        <v>102</v>
      </c>
      <c r="P322">
        <f>VLOOKUP("l",D330:Z630,23,FALSE)</f>
        <v>0</v>
      </c>
      <c r="R322" t="s">
        <v>158</v>
      </c>
      <c r="S322">
        <f>P322*100</f>
        <v>0</v>
      </c>
    </row>
    <row r="325" spans="6:15" ht="12.75">
      <c r="F325" s="116" t="s">
        <v>312</v>
      </c>
      <c r="G325" s="115"/>
      <c r="H325" s="115"/>
      <c r="I325" s="115" t="s">
        <v>318</v>
      </c>
      <c r="J325" s="115"/>
      <c r="K325" s="115"/>
      <c r="L325" s="115"/>
      <c r="M325" s="115"/>
      <c r="N325" s="115"/>
      <c r="O325" s="115"/>
    </row>
    <row r="326" spans="6:15" ht="12.75">
      <c r="F326" s="115"/>
      <c r="G326" s="115" t="s">
        <v>314</v>
      </c>
      <c r="H326" s="115"/>
      <c r="I326" s="115"/>
      <c r="J326" s="115"/>
      <c r="K326" s="115"/>
      <c r="L326" s="115"/>
      <c r="M326" s="115"/>
      <c r="N326" s="115"/>
      <c r="O326" s="115"/>
    </row>
    <row r="327" spans="6:15" ht="12.75">
      <c r="F327" s="115"/>
      <c r="G327" s="115"/>
      <c r="H327" s="115" t="s">
        <v>316</v>
      </c>
      <c r="I327" s="115"/>
      <c r="J327" s="115"/>
      <c r="K327" s="115"/>
      <c r="L327" s="115"/>
      <c r="M327" s="115"/>
      <c r="N327" s="115"/>
      <c r="O327" s="115"/>
    </row>
    <row r="328" spans="1:29" ht="12.75">
      <c r="A328" s="79"/>
      <c r="B328" s="80" t="s">
        <v>120</v>
      </c>
      <c r="C328" s="79"/>
      <c r="D328" s="79"/>
      <c r="E328" s="80" t="s">
        <v>105</v>
      </c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79"/>
      <c r="AA328" s="79"/>
      <c r="AB328" s="80" t="s">
        <v>89</v>
      </c>
      <c r="AC328" s="81"/>
    </row>
    <row r="329" spans="1:29" ht="13.5" thickBot="1">
      <c r="A329" s="82" t="s">
        <v>3</v>
      </c>
      <c r="B329" s="83" t="s">
        <v>179</v>
      </c>
      <c r="C329" s="82" t="s">
        <v>4</v>
      </c>
      <c r="D329" s="83" t="s">
        <v>182</v>
      </c>
      <c r="E329" s="83" t="s">
        <v>106</v>
      </c>
      <c r="F329" s="84" t="s">
        <v>201</v>
      </c>
      <c r="G329" s="83" t="s">
        <v>223</v>
      </c>
      <c r="H329" s="83" t="s">
        <v>203</v>
      </c>
      <c r="I329" s="83" t="s">
        <v>204</v>
      </c>
      <c r="J329" s="83" t="s">
        <v>204</v>
      </c>
      <c r="K329" s="83" t="s">
        <v>205</v>
      </c>
      <c r="L329" s="83" t="s">
        <v>74</v>
      </c>
      <c r="M329" s="83" t="s">
        <v>75</v>
      </c>
      <c r="N329" s="83" t="s">
        <v>76</v>
      </c>
      <c r="O329" s="83" t="s">
        <v>77</v>
      </c>
      <c r="P329" s="83" t="s">
        <v>290</v>
      </c>
      <c r="Q329" s="83" t="s">
        <v>291</v>
      </c>
      <c r="R329" s="83" t="s">
        <v>292</v>
      </c>
      <c r="S329" s="83" t="s">
        <v>293</v>
      </c>
      <c r="T329" s="83" t="s">
        <v>294</v>
      </c>
      <c r="U329" s="83" t="s">
        <v>295</v>
      </c>
      <c r="V329" s="83" t="s">
        <v>296</v>
      </c>
      <c r="W329" s="83" t="s">
        <v>297</v>
      </c>
      <c r="X329" s="83" t="s">
        <v>298</v>
      </c>
      <c r="Y329" s="83" t="s">
        <v>299</v>
      </c>
      <c r="Z329" s="83" t="s">
        <v>78</v>
      </c>
      <c r="AA329" s="85" t="s">
        <v>83</v>
      </c>
      <c r="AB329" s="83" t="s">
        <v>90</v>
      </c>
      <c r="AC329" s="84" t="s">
        <v>104</v>
      </c>
    </row>
    <row r="330" spans="1:29" ht="12.75">
      <c r="A330" s="60" t="s">
        <v>10</v>
      </c>
      <c r="B330" s="61"/>
      <c r="C330" s="61" t="s">
        <v>217</v>
      </c>
      <c r="D330" s="61" t="s">
        <v>89</v>
      </c>
      <c r="E330" s="61"/>
      <c r="F330" s="155"/>
      <c r="G330" s="137"/>
      <c r="H330" s="137"/>
      <c r="I330" s="137"/>
      <c r="J330" s="137"/>
      <c r="K330" s="137"/>
      <c r="L330" s="140"/>
      <c r="M330" s="141"/>
      <c r="N330" s="141"/>
      <c r="O330" s="141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38">
        <f>SUM(F330:Y330)</f>
        <v>0</v>
      </c>
      <c r="AA330" s="138" t="e">
        <f>IF(D330="o",$S$321/Z330,$S$322/Z330)</f>
        <v>#DIV/0!</v>
      </c>
      <c r="AB330" s="94" t="e">
        <f>IF(AA330&gt;95,"M",IF(AA330&gt;80,"A",IF(AA330&gt;60,"B",IF(AA330&gt;40,"C","D"))))</f>
        <v>#DIV/0!</v>
      </c>
      <c r="AC330" s="95">
        <v>1</v>
      </c>
    </row>
    <row r="331" spans="1:29" ht="12.75">
      <c r="A331" s="58" t="s">
        <v>151</v>
      </c>
      <c r="B331" s="59"/>
      <c r="C331" s="59" t="s">
        <v>218</v>
      </c>
      <c r="D331" s="59" t="s">
        <v>8</v>
      </c>
      <c r="E331" s="5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38">
        <f>SUM(F331:Y331)</f>
        <v>0</v>
      </c>
      <c r="AA331" s="138" t="e">
        <f>IF(D331="o",$S$321/Z331,$S$322/Z331)</f>
        <v>#DIV/0!</v>
      </c>
      <c r="AB331" s="94" t="e">
        <f>IF(AA331&gt;95,"M",IF(AA331&gt;80,"A",IF(AA331&gt;60,"B",IF(AA331&gt;40,"C","D"))))</f>
        <v>#DIV/0!</v>
      </c>
      <c r="AC331" s="70">
        <v>2</v>
      </c>
    </row>
    <row r="332" spans="1:29" ht="12.75">
      <c r="A332" s="58"/>
      <c r="B332" s="59"/>
      <c r="C332" s="59"/>
      <c r="D332" s="59"/>
      <c r="E332" s="5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38"/>
      <c r="AA332" s="138"/>
      <c r="AB332" s="94"/>
      <c r="AC332" s="70"/>
    </row>
    <row r="333" spans="1:29" ht="12.75">
      <c r="A333" s="58"/>
      <c r="B333" s="59"/>
      <c r="C333" s="59"/>
      <c r="D333" s="59"/>
      <c r="E333" s="5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38"/>
      <c r="AA333" s="138"/>
      <c r="AB333" s="94"/>
      <c r="AC333" s="70"/>
    </row>
    <row r="334" spans="1:29" ht="12.75">
      <c r="A334" s="58"/>
      <c r="B334" s="59"/>
      <c r="C334" s="59"/>
      <c r="D334" s="59"/>
      <c r="E334" s="5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38"/>
      <c r="AA334" s="138"/>
      <c r="AB334" s="94"/>
      <c r="AC334" s="70"/>
    </row>
    <row r="335" spans="1:29" ht="12.75">
      <c r="A335" s="58"/>
      <c r="B335" s="59"/>
      <c r="C335" s="59"/>
      <c r="D335" s="59"/>
      <c r="E335" s="59"/>
      <c r="F335" s="142"/>
      <c r="G335" s="139"/>
      <c r="H335" s="139"/>
      <c r="I335" s="139"/>
      <c r="J335" s="139"/>
      <c r="K335" s="139"/>
      <c r="L335" s="139"/>
      <c r="M335" s="139"/>
      <c r="N335" s="139"/>
      <c r="O335" s="139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38"/>
      <c r="AA335" s="138"/>
      <c r="AB335" s="94"/>
      <c r="AC335" s="70"/>
    </row>
    <row r="336" spans="1:29" ht="12.75">
      <c r="A336" s="58"/>
      <c r="B336" s="59"/>
      <c r="C336" s="59"/>
      <c r="D336" s="59"/>
      <c r="E336" s="5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38"/>
      <c r="AA336" s="138"/>
      <c r="AB336" s="94"/>
      <c r="AC336" s="70"/>
    </row>
    <row r="337" spans="1:29" ht="12.75">
      <c r="A337" s="58"/>
      <c r="B337" s="59"/>
      <c r="C337" s="59"/>
      <c r="D337" s="59"/>
      <c r="E337" s="5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38"/>
      <c r="AA337" s="138"/>
      <c r="AB337" s="94"/>
      <c r="AC337" s="70"/>
    </row>
    <row r="338" spans="1:29" ht="12.75">
      <c r="A338" s="58"/>
      <c r="B338" s="59"/>
      <c r="C338" s="59"/>
      <c r="D338" s="59"/>
      <c r="E338" s="5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38"/>
      <c r="AA338" s="138"/>
      <c r="AB338" s="94"/>
      <c r="AC338" s="70"/>
    </row>
    <row r="339" spans="1:29" ht="12.75">
      <c r="A339" s="58"/>
      <c r="B339" s="59"/>
      <c r="C339" s="59"/>
      <c r="D339" s="59"/>
      <c r="E339" s="5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38"/>
      <c r="AA339" s="138"/>
      <c r="AB339" s="94"/>
      <c r="AC339" s="70"/>
    </row>
    <row r="340" spans="1:29" ht="12.75">
      <c r="A340" s="58"/>
      <c r="B340" s="59"/>
      <c r="C340" s="59"/>
      <c r="D340" s="59"/>
      <c r="E340" s="5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38"/>
      <c r="AA340" s="138"/>
      <c r="AB340" s="94"/>
      <c r="AC340" s="70"/>
    </row>
    <row r="341" spans="1:29" ht="12.75">
      <c r="A341" s="58"/>
      <c r="B341" s="59"/>
      <c r="C341" s="59"/>
      <c r="D341" s="59"/>
      <c r="E341" s="5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38"/>
      <c r="AA341" s="138"/>
      <c r="AB341" s="94"/>
      <c r="AC341" s="70"/>
    </row>
    <row r="342" spans="1:29" ht="12.75">
      <c r="A342" s="58"/>
      <c r="B342" s="59"/>
      <c r="C342" s="59"/>
      <c r="D342" s="59"/>
      <c r="E342" s="59"/>
      <c r="F342" s="142"/>
      <c r="G342" s="139"/>
      <c r="H342" s="139"/>
      <c r="I342" s="139"/>
      <c r="J342" s="139"/>
      <c r="K342" s="139"/>
      <c r="L342" s="139"/>
      <c r="M342" s="139"/>
      <c r="N342" s="139"/>
      <c r="O342" s="139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38"/>
      <c r="AA342" s="138"/>
      <c r="AB342" s="94"/>
      <c r="AC342" s="70"/>
    </row>
    <row r="343" spans="1:29" ht="12.75">
      <c r="A343" s="58"/>
      <c r="B343" s="59"/>
      <c r="C343" s="59"/>
      <c r="D343" s="59"/>
      <c r="E343" s="5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38"/>
      <c r="AA343" s="138"/>
      <c r="AB343" s="94"/>
      <c r="AC343" s="70"/>
    </row>
    <row r="344" spans="1:29" ht="12.75">
      <c r="A344" s="58"/>
      <c r="B344" s="59"/>
      <c r="C344" s="59"/>
      <c r="D344" s="59"/>
      <c r="E344" s="59"/>
      <c r="F344" s="142"/>
      <c r="G344" s="139"/>
      <c r="H344" s="139"/>
      <c r="I344" s="139"/>
      <c r="J344" s="139"/>
      <c r="K344" s="139"/>
      <c r="L344" s="139"/>
      <c r="M344" s="139"/>
      <c r="N344" s="139"/>
      <c r="O344" s="139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38"/>
      <c r="AA344" s="138"/>
      <c r="AB344" s="94"/>
      <c r="AC344" s="70"/>
    </row>
    <row r="345" spans="1:29" ht="12.75">
      <c r="A345" s="58"/>
      <c r="B345" s="59"/>
      <c r="C345" s="59"/>
      <c r="D345" s="59"/>
      <c r="E345" s="5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38"/>
      <c r="AA345" s="138"/>
      <c r="AB345" s="94"/>
      <c r="AC345" s="70"/>
    </row>
    <row r="346" spans="1:29" ht="12.75">
      <c r="A346" s="58"/>
      <c r="B346" s="59"/>
      <c r="C346" s="59"/>
      <c r="D346" s="59"/>
      <c r="E346" s="59"/>
      <c r="F346" s="142"/>
      <c r="G346" s="139"/>
      <c r="H346" s="139"/>
      <c r="I346" s="139"/>
      <c r="J346" s="139"/>
      <c r="K346" s="139"/>
      <c r="L346" s="139"/>
      <c r="M346" s="139"/>
      <c r="N346" s="139"/>
      <c r="O346" s="139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38"/>
      <c r="AA346" s="138"/>
      <c r="AB346" s="94"/>
      <c r="AC346" s="70"/>
    </row>
    <row r="347" spans="1:29" ht="12.75">
      <c r="A347" s="58"/>
      <c r="B347" s="59"/>
      <c r="C347" s="59"/>
      <c r="D347" s="59"/>
      <c r="E347" s="5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38"/>
      <c r="AA347" s="138"/>
      <c r="AB347" s="94"/>
      <c r="AC347" s="70"/>
    </row>
    <row r="348" spans="1:29" ht="12.75">
      <c r="A348" s="58"/>
      <c r="B348" s="59"/>
      <c r="C348" s="59"/>
      <c r="D348" s="59"/>
      <c r="E348" s="5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38"/>
      <c r="AA348" s="138"/>
      <c r="AB348" s="94"/>
      <c r="AC348" s="70"/>
    </row>
    <row r="349" spans="1:29" ht="12.75">
      <c r="A349" s="58"/>
      <c r="B349" s="59"/>
      <c r="C349" s="59"/>
      <c r="D349" s="59"/>
      <c r="E349" s="59"/>
      <c r="F349" s="142"/>
      <c r="G349" s="139"/>
      <c r="H349" s="139"/>
      <c r="I349" s="139"/>
      <c r="J349" s="139"/>
      <c r="K349" s="139"/>
      <c r="L349" s="139"/>
      <c r="M349" s="139"/>
      <c r="N349" s="139"/>
      <c r="O349" s="139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38"/>
      <c r="AA349" s="138"/>
      <c r="AB349" s="94"/>
      <c r="AC349" s="70"/>
    </row>
    <row r="350" spans="1:29" ht="12.75">
      <c r="A350" s="68"/>
      <c r="B350" s="55"/>
      <c r="C350" s="55"/>
      <c r="D350" s="55"/>
      <c r="E350" s="55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38"/>
      <c r="AA350" s="138"/>
      <c r="AB350" s="94"/>
      <c r="AC350" s="70"/>
    </row>
    <row r="351" spans="1:29" ht="12.75">
      <c r="A351" s="68"/>
      <c r="B351" s="55"/>
      <c r="C351" s="55"/>
      <c r="D351" s="55"/>
      <c r="E351" s="55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38"/>
      <c r="AA351" s="138"/>
      <c r="AB351" s="94"/>
      <c r="AC351" s="70"/>
    </row>
    <row r="352" spans="1:29" ht="12.75">
      <c r="A352" s="68"/>
      <c r="B352" s="55"/>
      <c r="C352" s="55"/>
      <c r="D352" s="55"/>
      <c r="E352" s="55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38"/>
      <c r="AA352" s="138"/>
      <c r="AB352" s="94"/>
      <c r="AC352" s="70"/>
    </row>
    <row r="353" spans="1:29" ht="12.75">
      <c r="A353" s="68"/>
      <c r="B353" s="55"/>
      <c r="C353" s="55"/>
      <c r="D353" s="55"/>
      <c r="E353" s="55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38"/>
      <c r="AA353" s="138"/>
      <c r="AB353" s="94"/>
      <c r="AC353" s="70"/>
    </row>
    <row r="354" spans="1:29" ht="12.75">
      <c r="A354" s="68"/>
      <c r="B354" s="55"/>
      <c r="C354" s="55"/>
      <c r="D354" s="55"/>
      <c r="E354" s="55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38"/>
      <c r="AA354" s="138"/>
      <c r="AB354" s="94"/>
      <c r="AC354" s="70"/>
    </row>
    <row r="355" spans="1:29" ht="12.75">
      <c r="A355" s="54"/>
      <c r="B355" s="54"/>
      <c r="C355" s="54"/>
      <c r="D355" s="54"/>
      <c r="E355" s="54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39"/>
      <c r="AA355" s="139"/>
      <c r="AB355" s="55"/>
      <c r="AC355" s="70"/>
    </row>
    <row r="356" spans="1:29" ht="12.75">
      <c r="A356" s="54"/>
      <c r="B356" s="54"/>
      <c r="C356" s="54"/>
      <c r="D356" s="54"/>
      <c r="E356" s="54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39"/>
      <c r="AA356" s="139"/>
      <c r="AB356" s="55"/>
      <c r="AC356" s="70"/>
    </row>
    <row r="357" spans="1:29" ht="12.75">
      <c r="A357" s="54"/>
      <c r="B357" s="54"/>
      <c r="C357" s="54"/>
      <c r="D357" s="54"/>
      <c r="E357" s="54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39"/>
      <c r="AA357" s="139"/>
      <c r="AB357" s="55"/>
      <c r="AC357" s="70"/>
    </row>
    <row r="358" spans="1:29" ht="12.75">
      <c r="A358" s="54"/>
      <c r="B358" s="54"/>
      <c r="C358" s="54"/>
      <c r="D358" s="54"/>
      <c r="E358" s="54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39"/>
      <c r="AA358" s="139"/>
      <c r="AB358" s="55"/>
      <c r="AC358" s="70"/>
    </row>
    <row r="359" spans="1:29" ht="12.75">
      <c r="A359" s="54"/>
      <c r="B359" s="54"/>
      <c r="C359" s="54"/>
      <c r="D359" s="54"/>
      <c r="E359" s="54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39"/>
      <c r="AA359" s="139"/>
      <c r="AB359" s="55"/>
      <c r="AC359" s="70"/>
    </row>
    <row r="360" spans="1:29" ht="12.75">
      <c r="A360" s="54"/>
      <c r="B360" s="54"/>
      <c r="C360" s="54"/>
      <c r="D360" s="54"/>
      <c r="E360" s="54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39"/>
      <c r="AA360" s="139"/>
      <c r="AB360" s="55"/>
      <c r="AC360" s="70"/>
    </row>
    <row r="361" spans="1:29" ht="12.75">
      <c r="A361" s="54"/>
      <c r="B361" s="54"/>
      <c r="C361" s="54"/>
      <c r="D361" s="54"/>
      <c r="E361" s="54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39"/>
      <c r="AA361" s="139"/>
      <c r="AB361" s="55"/>
      <c r="AC361" s="70"/>
    </row>
    <row r="362" spans="1:29" ht="12.75">
      <c r="A362" s="54"/>
      <c r="B362" s="54"/>
      <c r="C362" s="54"/>
      <c r="D362" s="54"/>
      <c r="E362" s="54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39"/>
      <c r="AA362" s="139"/>
      <c r="AB362" s="55"/>
      <c r="AC362" s="70"/>
    </row>
    <row r="363" spans="1:29" ht="12.75">
      <c r="A363" s="54"/>
      <c r="B363" s="54"/>
      <c r="C363" s="54"/>
      <c r="D363" s="54"/>
      <c r="E363" s="54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39"/>
      <c r="AA363" s="139"/>
      <c r="AB363" s="55"/>
      <c r="AC363" s="70"/>
    </row>
    <row r="364" spans="1:29" ht="12.75">
      <c r="A364" s="54"/>
      <c r="B364" s="54"/>
      <c r="C364" s="54"/>
      <c r="D364" s="54"/>
      <c r="E364" s="54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39"/>
      <c r="AA364" s="139"/>
      <c r="AB364" s="55"/>
      <c r="AC364" s="70"/>
    </row>
    <row r="365" spans="1:29" ht="12.75">
      <c r="A365" s="54"/>
      <c r="B365" s="54"/>
      <c r="C365" s="54"/>
      <c r="D365" s="54"/>
      <c r="E365" s="54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39"/>
      <c r="AA365" s="139"/>
      <c r="AB365" s="55"/>
      <c r="AC365" s="70"/>
    </row>
    <row r="366" spans="1:29" ht="12.75">
      <c r="A366" s="54"/>
      <c r="B366" s="54"/>
      <c r="C366" s="54"/>
      <c r="D366" s="54"/>
      <c r="E366" s="54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39"/>
      <c r="AA366" s="139"/>
      <c r="AB366" s="55"/>
      <c r="AC366" s="70"/>
    </row>
    <row r="367" spans="1:29" ht="12.75">
      <c r="A367" s="54"/>
      <c r="B367" s="54"/>
      <c r="C367" s="54"/>
      <c r="D367" s="54"/>
      <c r="E367" s="54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39"/>
      <c r="AA367" s="139"/>
      <c r="AB367" s="55"/>
      <c r="AC367" s="70"/>
    </row>
    <row r="368" spans="1:29" ht="12.75">
      <c r="A368" s="54"/>
      <c r="B368" s="54"/>
      <c r="C368" s="54"/>
      <c r="D368" s="54"/>
      <c r="E368" s="54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39"/>
      <c r="AA368" s="139"/>
      <c r="AB368" s="55"/>
      <c r="AC368" s="70"/>
    </row>
    <row r="369" spans="1:29" ht="12.75">
      <c r="A369" s="54"/>
      <c r="B369" s="54"/>
      <c r="C369" s="54"/>
      <c r="D369" s="54"/>
      <c r="E369" s="54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39"/>
      <c r="AA369" s="139"/>
      <c r="AB369" s="55"/>
      <c r="AC369" s="70"/>
    </row>
    <row r="370" spans="1:29" ht="12.75">
      <c r="A370" s="54"/>
      <c r="B370" s="54"/>
      <c r="C370" s="54"/>
      <c r="D370" s="54"/>
      <c r="E370" s="54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39"/>
      <c r="AA370" s="139"/>
      <c r="AB370" s="55"/>
      <c r="AC370" s="70"/>
    </row>
    <row r="371" spans="1:29" ht="12.75">
      <c r="A371" s="54"/>
      <c r="B371" s="54"/>
      <c r="C371" s="54"/>
      <c r="D371" s="54"/>
      <c r="E371" s="54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39"/>
      <c r="AA371" s="139"/>
      <c r="AB371" s="55"/>
      <c r="AC371" s="70"/>
    </row>
    <row r="372" spans="1:29" ht="12.75">
      <c r="A372" s="54"/>
      <c r="B372" s="54"/>
      <c r="C372" s="54"/>
      <c r="D372" s="54"/>
      <c r="E372" s="54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39"/>
      <c r="AA372" s="139"/>
      <c r="AB372" s="55"/>
      <c r="AC372" s="70"/>
    </row>
    <row r="373" spans="1:29" ht="12.75">
      <c r="A373" s="54"/>
      <c r="B373" s="54"/>
      <c r="C373" s="54"/>
      <c r="D373" s="54"/>
      <c r="E373" s="54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39"/>
      <c r="AA373" s="139"/>
      <c r="AB373" s="55"/>
      <c r="AC373" s="70"/>
    </row>
    <row r="374" spans="1:29" ht="12.75">
      <c r="A374" s="54"/>
      <c r="B374" s="54"/>
      <c r="C374" s="54"/>
      <c r="D374" s="54"/>
      <c r="E374" s="54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39"/>
      <c r="AA374" s="139"/>
      <c r="AB374" s="55"/>
      <c r="AC374" s="70"/>
    </row>
    <row r="375" spans="1:29" ht="12.75">
      <c r="A375" s="54"/>
      <c r="B375" s="54"/>
      <c r="C375" s="54"/>
      <c r="D375" s="54"/>
      <c r="E375" s="54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39"/>
      <c r="AA375" s="139"/>
      <c r="AB375" s="55"/>
      <c r="AC375" s="70"/>
    </row>
    <row r="376" spans="1:29" ht="12.75">
      <c r="A376" s="54"/>
      <c r="B376" s="54"/>
      <c r="C376" s="54"/>
      <c r="D376" s="54"/>
      <c r="E376" s="54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39"/>
      <c r="AA376" s="139"/>
      <c r="AB376" s="55"/>
      <c r="AC376" s="70"/>
    </row>
    <row r="377" spans="1:29" ht="12.75">
      <c r="A377" s="54"/>
      <c r="B377" s="54"/>
      <c r="C377" s="54"/>
      <c r="D377" s="54"/>
      <c r="E377" s="54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39"/>
      <c r="AA377" s="139"/>
      <c r="AB377" s="55"/>
      <c r="AC377" s="70"/>
    </row>
    <row r="378" spans="1:29" ht="12.75">
      <c r="A378" s="54"/>
      <c r="B378" s="54"/>
      <c r="C378" s="54"/>
      <c r="D378" s="54"/>
      <c r="E378" s="54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39"/>
      <c r="AA378" s="139"/>
      <c r="AB378" s="55"/>
      <c r="AC378" s="70"/>
    </row>
    <row r="379" spans="1:29" ht="12.75">
      <c r="A379" s="54"/>
      <c r="B379" s="54"/>
      <c r="C379" s="54"/>
      <c r="D379" s="54"/>
      <c r="E379" s="54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39"/>
      <c r="AA379" s="139"/>
      <c r="AB379" s="55"/>
      <c r="AC379" s="70"/>
    </row>
    <row r="380" spans="1:29" ht="12.75">
      <c r="A380" s="54"/>
      <c r="B380" s="54"/>
      <c r="C380" s="54"/>
      <c r="D380" s="54"/>
      <c r="E380" s="54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39"/>
      <c r="AA380" s="139"/>
      <c r="AB380" s="55"/>
      <c r="AC380" s="70"/>
    </row>
    <row r="381" spans="1:29" ht="12.75">
      <c r="A381" s="54"/>
      <c r="B381" s="54"/>
      <c r="C381" s="54"/>
      <c r="D381" s="54"/>
      <c r="E381" s="54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39"/>
      <c r="AA381" s="139"/>
      <c r="AB381" s="55"/>
      <c r="AC381" s="70"/>
    </row>
    <row r="382" spans="1:29" ht="12.75">
      <c r="A382" s="54"/>
      <c r="B382" s="54"/>
      <c r="C382" s="54"/>
      <c r="D382" s="54"/>
      <c r="E382" s="54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39"/>
      <c r="AA382" s="139"/>
      <c r="AB382" s="55"/>
      <c r="AC382" s="70"/>
    </row>
    <row r="383" spans="1:29" ht="12.75">
      <c r="A383" s="54"/>
      <c r="B383" s="54"/>
      <c r="C383" s="54"/>
      <c r="D383" s="54"/>
      <c r="E383" s="54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39"/>
      <c r="AA383" s="139"/>
      <c r="AB383" s="55"/>
      <c r="AC383" s="70"/>
    </row>
    <row r="384" spans="1:29" ht="12.75">
      <c r="A384" s="54"/>
      <c r="B384" s="54"/>
      <c r="C384" s="54"/>
      <c r="D384" s="54"/>
      <c r="E384" s="54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39"/>
      <c r="AA384" s="139"/>
      <c r="AB384" s="55"/>
      <c r="AC384" s="70"/>
    </row>
    <row r="385" spans="1:29" ht="12.75">
      <c r="A385" s="54"/>
      <c r="B385" s="54"/>
      <c r="C385" s="54"/>
      <c r="D385" s="54"/>
      <c r="E385" s="54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39"/>
      <c r="AA385" s="139"/>
      <c r="AB385" s="55"/>
      <c r="AC385" s="70"/>
    </row>
    <row r="386" spans="1:29" ht="12.75">
      <c r="A386" s="54"/>
      <c r="B386" s="54"/>
      <c r="C386" s="54"/>
      <c r="D386" s="54"/>
      <c r="E386" s="54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39"/>
      <c r="AA386" s="139"/>
      <c r="AB386" s="55"/>
      <c r="AC386" s="70"/>
    </row>
    <row r="387" spans="1:29" ht="12.75">
      <c r="A387" s="54"/>
      <c r="B387" s="54"/>
      <c r="C387" s="54"/>
      <c r="D387" s="54"/>
      <c r="E387" s="54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39"/>
      <c r="AA387" s="139"/>
      <c r="AB387" s="55"/>
      <c r="AC387" s="70"/>
    </row>
    <row r="388" spans="1:29" ht="12.75">
      <c r="A388" s="54"/>
      <c r="B388" s="54"/>
      <c r="C388" s="54"/>
      <c r="D388" s="54"/>
      <c r="E388" s="54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39"/>
      <c r="AA388" s="139"/>
      <c r="AB388" s="55"/>
      <c r="AC388" s="70"/>
    </row>
    <row r="389" spans="1:29" ht="12.75">
      <c r="A389" s="54"/>
      <c r="B389" s="54"/>
      <c r="C389" s="54"/>
      <c r="D389" s="54"/>
      <c r="E389" s="54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39"/>
      <c r="AA389" s="139"/>
      <c r="AB389" s="55"/>
      <c r="AC389" s="70"/>
    </row>
    <row r="390" spans="1:29" ht="12.75">
      <c r="A390" s="54"/>
      <c r="B390" s="54"/>
      <c r="C390" s="54"/>
      <c r="D390" s="54"/>
      <c r="E390" s="54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39"/>
      <c r="AA390" s="139"/>
      <c r="AB390" s="55"/>
      <c r="AC390" s="70"/>
    </row>
    <row r="391" spans="1:29" ht="12.75">
      <c r="A391" s="54"/>
      <c r="B391" s="54"/>
      <c r="C391" s="54"/>
      <c r="D391" s="54"/>
      <c r="E391" s="54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39"/>
      <c r="AA391" s="139"/>
      <c r="AB391" s="55"/>
      <c r="AC391" s="70"/>
    </row>
    <row r="392" spans="1:29" ht="12.75">
      <c r="A392" s="54"/>
      <c r="B392" s="54"/>
      <c r="C392" s="54"/>
      <c r="D392" s="54"/>
      <c r="E392" s="54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39"/>
      <c r="AA392" s="139"/>
      <c r="AB392" s="55"/>
      <c r="AC392" s="70"/>
    </row>
    <row r="393" spans="1:29" ht="12.75">
      <c r="A393" s="54"/>
      <c r="B393" s="54"/>
      <c r="C393" s="54"/>
      <c r="D393" s="54"/>
      <c r="E393" s="54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39"/>
      <c r="AA393" s="139"/>
      <c r="AB393" s="55"/>
      <c r="AC393" s="70"/>
    </row>
    <row r="394" spans="1:29" ht="12.75">
      <c r="A394" s="54"/>
      <c r="B394" s="54"/>
      <c r="C394" s="54"/>
      <c r="D394" s="54"/>
      <c r="E394" s="54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39"/>
      <c r="AA394" s="139"/>
      <c r="AB394" s="55"/>
      <c r="AC394" s="70"/>
    </row>
    <row r="395" spans="1:29" ht="12.75">
      <c r="A395" s="54"/>
      <c r="B395" s="54"/>
      <c r="C395" s="54"/>
      <c r="D395" s="54"/>
      <c r="E395" s="54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39"/>
      <c r="AA395" s="139"/>
      <c r="AB395" s="55"/>
      <c r="AC395" s="70"/>
    </row>
    <row r="396" spans="1:29" ht="12.75">
      <c r="A396" s="54"/>
      <c r="B396" s="54"/>
      <c r="C396" s="54"/>
      <c r="D396" s="54"/>
      <c r="E396" s="54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39"/>
      <c r="AA396" s="139"/>
      <c r="AB396" s="55"/>
      <c r="AC396" s="70"/>
    </row>
    <row r="397" spans="1:29" ht="12.75">
      <c r="A397" s="54"/>
      <c r="B397" s="54"/>
      <c r="C397" s="54"/>
      <c r="D397" s="54"/>
      <c r="E397" s="54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39"/>
      <c r="AA397" s="139"/>
      <c r="AB397" s="55"/>
      <c r="AC397" s="70"/>
    </row>
    <row r="398" spans="1:29" ht="12.75">
      <c r="A398" s="54"/>
      <c r="B398" s="54"/>
      <c r="C398" s="54"/>
      <c r="D398" s="54"/>
      <c r="E398" s="54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39"/>
      <c r="AA398" s="139"/>
      <c r="AB398" s="55"/>
      <c r="AC398" s="70"/>
    </row>
    <row r="399" spans="1:29" ht="12.75">
      <c r="A399" s="54"/>
      <c r="B399" s="54"/>
      <c r="C399" s="54"/>
      <c r="D399" s="54"/>
      <c r="E399" s="54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39"/>
      <c r="AA399" s="139"/>
      <c r="AB399" s="55"/>
      <c r="AC399" s="70"/>
    </row>
    <row r="400" spans="1:29" ht="12.75">
      <c r="A400" s="54"/>
      <c r="B400" s="54"/>
      <c r="C400" s="54"/>
      <c r="D400" s="54"/>
      <c r="E400" s="54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39"/>
      <c r="AA400" s="139"/>
      <c r="AB400" s="55"/>
      <c r="AC400" s="70"/>
    </row>
    <row r="401" spans="1:29" ht="12.75">
      <c r="A401" s="54"/>
      <c r="B401" s="54"/>
      <c r="C401" s="54"/>
      <c r="D401" s="54"/>
      <c r="E401" s="54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39"/>
      <c r="AA401" s="139"/>
      <c r="AB401" s="55"/>
      <c r="AC401" s="70"/>
    </row>
    <row r="402" spans="1:29" ht="12.75">
      <c r="A402" s="54"/>
      <c r="B402" s="54"/>
      <c r="C402" s="54"/>
      <c r="D402" s="54"/>
      <c r="E402" s="54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39"/>
      <c r="AA402" s="139"/>
      <c r="AB402" s="55"/>
      <c r="AC402" s="70"/>
    </row>
    <row r="403" spans="1:29" ht="12.75">
      <c r="A403" s="54"/>
      <c r="B403" s="54"/>
      <c r="C403" s="54"/>
      <c r="D403" s="54"/>
      <c r="E403" s="54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39"/>
      <c r="AA403" s="139"/>
      <c r="AB403" s="55"/>
      <c r="AC403" s="70"/>
    </row>
    <row r="404" spans="1:29" ht="12.75">
      <c r="A404" s="54"/>
      <c r="B404" s="54"/>
      <c r="C404" s="54"/>
      <c r="D404" s="54"/>
      <c r="E404" s="54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39"/>
      <c r="AA404" s="139"/>
      <c r="AB404" s="55"/>
      <c r="AC404" s="70"/>
    </row>
    <row r="405" spans="1:29" ht="12.75">
      <c r="A405" s="54"/>
      <c r="B405" s="54"/>
      <c r="C405" s="54"/>
      <c r="D405" s="54"/>
      <c r="E405" s="54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39"/>
      <c r="AA405" s="139"/>
      <c r="AB405" s="55"/>
      <c r="AC405" s="70"/>
    </row>
    <row r="406" spans="1:29" ht="12.75">
      <c r="A406" s="54"/>
      <c r="B406" s="54"/>
      <c r="C406" s="54"/>
      <c r="D406" s="54"/>
      <c r="E406" s="54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39"/>
      <c r="AA406" s="139"/>
      <c r="AB406" s="55"/>
      <c r="AC406" s="70"/>
    </row>
    <row r="407" spans="1:29" ht="12.75">
      <c r="A407" s="54"/>
      <c r="B407" s="54"/>
      <c r="C407" s="54"/>
      <c r="D407" s="54"/>
      <c r="E407" s="54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39"/>
      <c r="AA407" s="139"/>
      <c r="AB407" s="55"/>
      <c r="AC407" s="70"/>
    </row>
    <row r="408" spans="1:29" ht="12.75">
      <c r="A408" s="54"/>
      <c r="B408" s="54"/>
      <c r="C408" s="54"/>
      <c r="D408" s="54"/>
      <c r="E408" s="54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39"/>
      <c r="AA408" s="139"/>
      <c r="AB408" s="55"/>
      <c r="AC408" s="70"/>
    </row>
    <row r="409" spans="1:29" ht="12.75">
      <c r="A409" s="54"/>
      <c r="B409" s="54"/>
      <c r="C409" s="54"/>
      <c r="D409" s="54"/>
      <c r="E409" s="54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39"/>
      <c r="AA409" s="139"/>
      <c r="AB409" s="55"/>
      <c r="AC409" s="70"/>
    </row>
    <row r="410" spans="1:29" ht="12.75">
      <c r="A410" s="54"/>
      <c r="B410" s="54"/>
      <c r="C410" s="54"/>
      <c r="D410" s="54"/>
      <c r="E410" s="54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39"/>
      <c r="AA410" s="139"/>
      <c r="AB410" s="55"/>
      <c r="AC410" s="70"/>
    </row>
    <row r="411" spans="1:29" ht="12.75">
      <c r="A411" s="54"/>
      <c r="B411" s="54"/>
      <c r="C411" s="54"/>
      <c r="D411" s="54"/>
      <c r="E411" s="54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39"/>
      <c r="AA411" s="139"/>
      <c r="AB411" s="55"/>
      <c r="AC411" s="70"/>
    </row>
    <row r="412" spans="1:29" ht="12.75">
      <c r="A412" s="54"/>
      <c r="B412" s="54"/>
      <c r="C412" s="54"/>
      <c r="D412" s="54"/>
      <c r="E412" s="54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39"/>
      <c r="AA412" s="139"/>
      <c r="AB412" s="55"/>
      <c r="AC412" s="70"/>
    </row>
    <row r="413" spans="1:29" ht="12.75">
      <c r="A413" s="54"/>
      <c r="B413" s="54"/>
      <c r="C413" s="54"/>
      <c r="D413" s="54"/>
      <c r="E413" s="54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39"/>
      <c r="AA413" s="139"/>
      <c r="AB413" s="55"/>
      <c r="AC413" s="70"/>
    </row>
    <row r="414" spans="1:29" ht="12.75">
      <c r="A414" s="54"/>
      <c r="B414" s="54"/>
      <c r="C414" s="54"/>
      <c r="D414" s="54"/>
      <c r="E414" s="54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39"/>
      <c r="AA414" s="139"/>
      <c r="AB414" s="55"/>
      <c r="AC414" s="70"/>
    </row>
    <row r="415" spans="1:29" ht="12.75">
      <c r="A415" s="54"/>
      <c r="B415" s="54"/>
      <c r="C415" s="54"/>
      <c r="D415" s="54"/>
      <c r="E415" s="54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39"/>
      <c r="AA415" s="139"/>
      <c r="AB415" s="55"/>
      <c r="AC415" s="70"/>
    </row>
    <row r="416" spans="1:29" ht="12.75">
      <c r="A416" s="54"/>
      <c r="B416" s="54"/>
      <c r="C416" s="54"/>
      <c r="D416" s="54"/>
      <c r="E416" s="54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39"/>
      <c r="AA416" s="139"/>
      <c r="AB416" s="55"/>
      <c r="AC416" s="70"/>
    </row>
    <row r="417" spans="1:29" ht="12.75">
      <c r="A417" s="54"/>
      <c r="B417" s="54"/>
      <c r="C417" s="54"/>
      <c r="D417" s="54"/>
      <c r="E417" s="54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39"/>
      <c r="AA417" s="139"/>
      <c r="AB417" s="55"/>
      <c r="AC417" s="70"/>
    </row>
    <row r="418" spans="1:29" ht="12.75">
      <c r="A418" s="54"/>
      <c r="B418" s="54"/>
      <c r="C418" s="54"/>
      <c r="D418" s="54"/>
      <c r="E418" s="54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39"/>
      <c r="AA418" s="139"/>
      <c r="AB418" s="55"/>
      <c r="AC418" s="70"/>
    </row>
    <row r="419" spans="1:29" ht="12.75">
      <c r="A419" s="54"/>
      <c r="B419" s="54"/>
      <c r="C419" s="54"/>
      <c r="D419" s="54"/>
      <c r="E419" s="54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39"/>
      <c r="AA419" s="139"/>
      <c r="AB419" s="55"/>
      <c r="AC419" s="70"/>
    </row>
    <row r="420" spans="1:29" ht="12.75">
      <c r="A420" s="54"/>
      <c r="B420" s="54"/>
      <c r="C420" s="54"/>
      <c r="D420" s="54"/>
      <c r="E420" s="54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39"/>
      <c r="AA420" s="139"/>
      <c r="AB420" s="55"/>
      <c r="AC420" s="70"/>
    </row>
    <row r="421" spans="1:29" ht="12.75">
      <c r="A421" s="54"/>
      <c r="B421" s="54"/>
      <c r="C421" s="54"/>
      <c r="D421" s="54"/>
      <c r="E421" s="54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39"/>
      <c r="AA421" s="139"/>
      <c r="AB421" s="55"/>
      <c r="AC421" s="70"/>
    </row>
    <row r="422" spans="1:29" ht="12.75">
      <c r="A422" s="54"/>
      <c r="B422" s="54"/>
      <c r="C422" s="54"/>
      <c r="D422" s="54"/>
      <c r="E422" s="54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39"/>
      <c r="AA422" s="139"/>
      <c r="AB422" s="55"/>
      <c r="AC422" s="70"/>
    </row>
    <row r="423" spans="1:29" ht="12.75">
      <c r="A423" s="54"/>
      <c r="B423" s="54"/>
      <c r="C423" s="54"/>
      <c r="D423" s="54"/>
      <c r="E423" s="54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39"/>
      <c r="AA423" s="139"/>
      <c r="AB423" s="55"/>
      <c r="AC423" s="70"/>
    </row>
    <row r="424" spans="1:29" ht="12.75">
      <c r="A424" s="54"/>
      <c r="B424" s="54"/>
      <c r="C424" s="54"/>
      <c r="D424" s="54"/>
      <c r="E424" s="54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39"/>
      <c r="AA424" s="139"/>
      <c r="AB424" s="55"/>
      <c r="AC424" s="70"/>
    </row>
    <row r="425" spans="1:29" ht="12.75">
      <c r="A425" s="54"/>
      <c r="B425" s="54"/>
      <c r="C425" s="54"/>
      <c r="D425" s="54"/>
      <c r="E425" s="54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39"/>
      <c r="AA425" s="139"/>
      <c r="AB425" s="55"/>
      <c r="AC425" s="70"/>
    </row>
    <row r="426" spans="1:29" ht="12.75">
      <c r="A426" s="54"/>
      <c r="B426" s="54"/>
      <c r="C426" s="54"/>
      <c r="D426" s="54"/>
      <c r="E426" s="54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39"/>
      <c r="AA426" s="139"/>
      <c r="AB426" s="55"/>
      <c r="AC426" s="70"/>
    </row>
    <row r="427" spans="1:29" ht="12.75">
      <c r="A427" s="54"/>
      <c r="B427" s="54"/>
      <c r="C427" s="54"/>
      <c r="D427" s="54"/>
      <c r="E427" s="54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39"/>
      <c r="AA427" s="139"/>
      <c r="AB427" s="55"/>
      <c r="AC427" s="70"/>
    </row>
    <row r="428" spans="1:29" ht="12.75">
      <c r="A428" s="54"/>
      <c r="B428" s="54"/>
      <c r="C428" s="54"/>
      <c r="D428" s="54"/>
      <c r="E428" s="54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39"/>
      <c r="AA428" s="139"/>
      <c r="AB428" s="55"/>
      <c r="AC428" s="70"/>
    </row>
    <row r="429" spans="1:29" ht="12.75">
      <c r="A429" s="54"/>
      <c r="B429" s="54"/>
      <c r="C429" s="54"/>
      <c r="D429" s="54"/>
      <c r="E429" s="54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39"/>
      <c r="AA429" s="139"/>
      <c r="AB429" s="55"/>
      <c r="AC429" s="70"/>
    </row>
    <row r="430" spans="1:29" ht="12.75">
      <c r="A430" s="54"/>
      <c r="B430" s="54"/>
      <c r="C430" s="54"/>
      <c r="D430" s="54"/>
      <c r="E430" s="54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39"/>
      <c r="AA430" s="139"/>
      <c r="AB430" s="55"/>
      <c r="AC430" s="70"/>
    </row>
    <row r="431" spans="1:29" ht="12.75">
      <c r="A431" s="54"/>
      <c r="B431" s="54"/>
      <c r="C431" s="54"/>
      <c r="D431" s="54"/>
      <c r="E431" s="54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39"/>
      <c r="AA431" s="139"/>
      <c r="AB431" s="55"/>
      <c r="AC431" s="70"/>
    </row>
    <row r="432" spans="1:29" ht="12.75">
      <c r="A432" s="54"/>
      <c r="B432" s="54"/>
      <c r="C432" s="54"/>
      <c r="D432" s="54"/>
      <c r="E432" s="54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39"/>
      <c r="AA432" s="139"/>
      <c r="AB432" s="55"/>
      <c r="AC432" s="70"/>
    </row>
    <row r="433" spans="1:29" ht="12.75">
      <c r="A433" s="54"/>
      <c r="B433" s="54"/>
      <c r="C433" s="54"/>
      <c r="D433" s="54"/>
      <c r="E433" s="54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39"/>
      <c r="AA433" s="139"/>
      <c r="AB433" s="55"/>
      <c r="AC433" s="70"/>
    </row>
    <row r="434" spans="1:29" ht="12.75">
      <c r="A434" s="54"/>
      <c r="B434" s="54"/>
      <c r="C434" s="54"/>
      <c r="D434" s="54"/>
      <c r="E434" s="54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39"/>
      <c r="AA434" s="139"/>
      <c r="AB434" s="55"/>
      <c r="AC434" s="70"/>
    </row>
    <row r="435" spans="1:29" ht="12.75">
      <c r="A435" s="54"/>
      <c r="B435" s="54"/>
      <c r="C435" s="54"/>
      <c r="D435" s="54"/>
      <c r="E435" s="54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39"/>
      <c r="AA435" s="139"/>
      <c r="AB435" s="55"/>
      <c r="AC435" s="70"/>
    </row>
    <row r="436" spans="1:29" ht="12.75">
      <c r="A436" s="54"/>
      <c r="B436" s="54"/>
      <c r="C436" s="54"/>
      <c r="D436" s="54"/>
      <c r="E436" s="54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39"/>
      <c r="AA436" s="139"/>
      <c r="AB436" s="55"/>
      <c r="AC436" s="70"/>
    </row>
    <row r="437" spans="1:29" ht="12.75">
      <c r="A437" s="54"/>
      <c r="B437" s="54"/>
      <c r="C437" s="54"/>
      <c r="D437" s="54"/>
      <c r="E437" s="54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39"/>
      <c r="AA437" s="139"/>
      <c r="AB437" s="55"/>
      <c r="AC437" s="70"/>
    </row>
    <row r="438" spans="1:29" ht="12.75">
      <c r="A438" s="54"/>
      <c r="B438" s="54"/>
      <c r="C438" s="54"/>
      <c r="D438" s="54"/>
      <c r="E438" s="54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39"/>
      <c r="AA438" s="139"/>
      <c r="AB438" s="55"/>
      <c r="AC438" s="70"/>
    </row>
    <row r="439" spans="1:29" ht="12.75">
      <c r="A439" s="54"/>
      <c r="B439" s="54"/>
      <c r="C439" s="54"/>
      <c r="D439" s="54"/>
      <c r="E439" s="54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39"/>
      <c r="AA439" s="139"/>
      <c r="AB439" s="55"/>
      <c r="AC439" s="70"/>
    </row>
    <row r="440" spans="1:29" ht="12.75">
      <c r="A440" s="54"/>
      <c r="B440" s="54"/>
      <c r="C440" s="54"/>
      <c r="D440" s="54"/>
      <c r="E440" s="54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39"/>
      <c r="AA440" s="139"/>
      <c r="AB440" s="55"/>
      <c r="AC440" s="70"/>
    </row>
    <row r="441" spans="1:29" ht="12.75">
      <c r="A441" s="54"/>
      <c r="B441" s="54"/>
      <c r="C441" s="54"/>
      <c r="D441" s="54"/>
      <c r="E441" s="54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39"/>
      <c r="AA441" s="139"/>
      <c r="AB441" s="55"/>
      <c r="AC441" s="70"/>
    </row>
    <row r="442" spans="1:29" ht="12.75">
      <c r="A442" s="54"/>
      <c r="B442" s="54"/>
      <c r="C442" s="54"/>
      <c r="D442" s="54"/>
      <c r="E442" s="54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39"/>
      <c r="AA442" s="139"/>
      <c r="AB442" s="55"/>
      <c r="AC442" s="70"/>
    </row>
    <row r="443" spans="1:29" ht="12.75">
      <c r="A443" s="54"/>
      <c r="B443" s="54"/>
      <c r="C443" s="54"/>
      <c r="D443" s="54"/>
      <c r="E443" s="54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39"/>
      <c r="AA443" s="139"/>
      <c r="AB443" s="55"/>
      <c r="AC443" s="70"/>
    </row>
    <row r="444" spans="1:29" ht="12.75">
      <c r="A444" s="54"/>
      <c r="B444" s="54"/>
      <c r="C444" s="54"/>
      <c r="D444" s="54"/>
      <c r="E444" s="54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39"/>
      <c r="AA444" s="139"/>
      <c r="AB444" s="55"/>
      <c r="AC444" s="70"/>
    </row>
    <row r="445" spans="1:29" ht="12.75">
      <c r="A445" s="54"/>
      <c r="B445" s="54"/>
      <c r="C445" s="54"/>
      <c r="D445" s="54"/>
      <c r="E445" s="54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39"/>
      <c r="AA445" s="139"/>
      <c r="AB445" s="55"/>
      <c r="AC445" s="70"/>
    </row>
    <row r="446" spans="1:29" ht="12.75">
      <c r="A446" s="54"/>
      <c r="B446" s="54"/>
      <c r="C446" s="54"/>
      <c r="D446" s="54"/>
      <c r="E446" s="54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39"/>
      <c r="AA446" s="139"/>
      <c r="AB446" s="55"/>
      <c r="AC446" s="70"/>
    </row>
    <row r="447" spans="1:29" ht="12.75">
      <c r="A447" s="54"/>
      <c r="B447" s="54"/>
      <c r="C447" s="54"/>
      <c r="D447" s="54"/>
      <c r="E447" s="54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39"/>
      <c r="AA447" s="139"/>
      <c r="AB447" s="55"/>
      <c r="AC447" s="70"/>
    </row>
    <row r="448" spans="1:29" ht="12.75">
      <c r="A448" s="54"/>
      <c r="B448" s="54"/>
      <c r="C448" s="54"/>
      <c r="D448" s="54"/>
      <c r="E448" s="54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39"/>
      <c r="AA448" s="139"/>
      <c r="AB448" s="55"/>
      <c r="AC448" s="70"/>
    </row>
    <row r="449" spans="1:29" ht="12.75">
      <c r="A449" s="54"/>
      <c r="B449" s="54"/>
      <c r="C449" s="54"/>
      <c r="D449" s="54"/>
      <c r="E449" s="54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39"/>
      <c r="AA449" s="139"/>
      <c r="AB449" s="55"/>
      <c r="AC449" s="70"/>
    </row>
    <row r="450" spans="1:29" ht="12.75">
      <c r="A450" s="54"/>
      <c r="B450" s="54"/>
      <c r="C450" s="54"/>
      <c r="D450" s="54"/>
      <c r="E450" s="54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39"/>
      <c r="AA450" s="139"/>
      <c r="AB450" s="55"/>
      <c r="AC450" s="70"/>
    </row>
    <row r="451" spans="1:29" ht="12.75">
      <c r="A451" s="54"/>
      <c r="B451" s="54"/>
      <c r="C451" s="54"/>
      <c r="D451" s="54"/>
      <c r="E451" s="54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39"/>
      <c r="AA451" s="139"/>
      <c r="AB451" s="55"/>
      <c r="AC451" s="70"/>
    </row>
    <row r="452" spans="1:29" ht="12.75">
      <c r="A452" s="54"/>
      <c r="B452" s="54"/>
      <c r="C452" s="54"/>
      <c r="D452" s="54"/>
      <c r="E452" s="54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39"/>
      <c r="AA452" s="139"/>
      <c r="AB452" s="55"/>
      <c r="AC452" s="70"/>
    </row>
    <row r="453" spans="1:29" ht="12.75">
      <c r="A453" s="54"/>
      <c r="B453" s="54"/>
      <c r="C453" s="54"/>
      <c r="D453" s="54"/>
      <c r="E453" s="54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39"/>
      <c r="AA453" s="139"/>
      <c r="AB453" s="55"/>
      <c r="AC453" s="70"/>
    </row>
    <row r="454" spans="1:29" ht="12.75">
      <c r="A454" s="54"/>
      <c r="B454" s="54"/>
      <c r="C454" s="54"/>
      <c r="D454" s="54"/>
      <c r="E454" s="54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39"/>
      <c r="AA454" s="139"/>
      <c r="AB454" s="55"/>
      <c r="AC454" s="70"/>
    </row>
    <row r="455" spans="1:29" ht="12.75">
      <c r="A455" s="54"/>
      <c r="B455" s="54"/>
      <c r="C455" s="54"/>
      <c r="D455" s="54"/>
      <c r="E455" s="54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39"/>
      <c r="AA455" s="139"/>
      <c r="AB455" s="55"/>
      <c r="AC455" s="70"/>
    </row>
    <row r="456" spans="1:29" ht="12.75">
      <c r="A456" s="54"/>
      <c r="B456" s="54"/>
      <c r="C456" s="54"/>
      <c r="D456" s="54"/>
      <c r="E456" s="54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39"/>
      <c r="AA456" s="139"/>
      <c r="AB456" s="55"/>
      <c r="AC456" s="70"/>
    </row>
    <row r="457" spans="1:29" ht="12.75">
      <c r="A457" s="54"/>
      <c r="B457" s="54"/>
      <c r="C457" s="54"/>
      <c r="D457" s="54"/>
      <c r="E457" s="54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39"/>
      <c r="AA457" s="139"/>
      <c r="AB457" s="55"/>
      <c r="AC457" s="70"/>
    </row>
    <row r="458" spans="1:29" ht="12.75">
      <c r="A458" s="54"/>
      <c r="B458" s="54"/>
      <c r="C458" s="54"/>
      <c r="D458" s="54"/>
      <c r="E458" s="54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39"/>
      <c r="AA458" s="139"/>
      <c r="AB458" s="55"/>
      <c r="AC458" s="70"/>
    </row>
    <row r="459" spans="1:29" ht="12.75">
      <c r="A459" s="54"/>
      <c r="B459" s="54"/>
      <c r="C459" s="54"/>
      <c r="D459" s="54"/>
      <c r="E459" s="54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39"/>
      <c r="AA459" s="139"/>
      <c r="AB459" s="55"/>
      <c r="AC459" s="70"/>
    </row>
    <row r="460" spans="1:29" ht="12.75">
      <c r="A460" s="54"/>
      <c r="B460" s="54"/>
      <c r="C460" s="54"/>
      <c r="D460" s="54"/>
      <c r="E460" s="54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39"/>
      <c r="AA460" s="139"/>
      <c r="AB460" s="55"/>
      <c r="AC460" s="70"/>
    </row>
    <row r="461" spans="1:29" ht="12.75">
      <c r="A461" s="54"/>
      <c r="B461" s="54"/>
      <c r="C461" s="54"/>
      <c r="D461" s="54"/>
      <c r="E461" s="54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39"/>
      <c r="AA461" s="139"/>
      <c r="AB461" s="55"/>
      <c r="AC461" s="70"/>
    </row>
    <row r="462" spans="1:29" ht="12.75">
      <c r="A462" s="54"/>
      <c r="B462" s="54"/>
      <c r="C462" s="54"/>
      <c r="D462" s="54"/>
      <c r="E462" s="54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39"/>
      <c r="AA462" s="139"/>
      <c r="AB462" s="55"/>
      <c r="AC462" s="70"/>
    </row>
    <row r="463" spans="1:29" ht="12.75">
      <c r="A463" s="54"/>
      <c r="B463" s="54"/>
      <c r="C463" s="54"/>
      <c r="D463" s="54"/>
      <c r="E463" s="54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39"/>
      <c r="AA463" s="139"/>
      <c r="AB463" s="55"/>
      <c r="AC463" s="70"/>
    </row>
    <row r="464" spans="1:29" ht="12.75">
      <c r="A464" s="54"/>
      <c r="B464" s="54"/>
      <c r="C464" s="54"/>
      <c r="D464" s="54"/>
      <c r="E464" s="54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39"/>
      <c r="AA464" s="139"/>
      <c r="AB464" s="55"/>
      <c r="AC464" s="70"/>
    </row>
    <row r="465" spans="1:29" ht="12.75">
      <c r="A465" s="54"/>
      <c r="B465" s="54"/>
      <c r="C465" s="54"/>
      <c r="D465" s="54"/>
      <c r="E465" s="54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39"/>
      <c r="AA465" s="139"/>
      <c r="AB465" s="55"/>
      <c r="AC465" s="70"/>
    </row>
    <row r="466" spans="1:29" ht="12.75">
      <c r="A466" s="54"/>
      <c r="B466" s="54"/>
      <c r="C466" s="54"/>
      <c r="D466" s="54"/>
      <c r="E466" s="54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39"/>
      <c r="AA466" s="139"/>
      <c r="AB466" s="55"/>
      <c r="AC466" s="70"/>
    </row>
    <row r="467" spans="1:29" ht="12.75">
      <c r="A467" s="54"/>
      <c r="B467" s="54"/>
      <c r="C467" s="54"/>
      <c r="D467" s="54"/>
      <c r="E467" s="54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39"/>
      <c r="AA467" s="139"/>
      <c r="AB467" s="55"/>
      <c r="AC467" s="70"/>
    </row>
    <row r="468" spans="1:29" ht="12.75">
      <c r="A468" s="54"/>
      <c r="B468" s="54"/>
      <c r="C468" s="54"/>
      <c r="D468" s="54"/>
      <c r="E468" s="54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39"/>
      <c r="AA468" s="139"/>
      <c r="AB468" s="55"/>
      <c r="AC468" s="70"/>
    </row>
    <row r="469" spans="1:29" ht="12.75">
      <c r="A469" s="54"/>
      <c r="B469" s="54"/>
      <c r="C469" s="54"/>
      <c r="D469" s="54"/>
      <c r="E469" s="54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39"/>
      <c r="AA469" s="139"/>
      <c r="AB469" s="55"/>
      <c r="AC469" s="70"/>
    </row>
    <row r="470" spans="1:29" ht="12.75">
      <c r="A470" s="54"/>
      <c r="B470" s="54"/>
      <c r="C470" s="54"/>
      <c r="D470" s="54"/>
      <c r="E470" s="54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39"/>
      <c r="AA470" s="139"/>
      <c r="AB470" s="55"/>
      <c r="AC470" s="70"/>
    </row>
    <row r="471" spans="1:29" ht="12.75">
      <c r="A471" s="54"/>
      <c r="B471" s="54"/>
      <c r="C471" s="54"/>
      <c r="D471" s="54"/>
      <c r="E471" s="54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39"/>
      <c r="AA471" s="139"/>
      <c r="AB471" s="55"/>
      <c r="AC471" s="70"/>
    </row>
    <row r="472" spans="1:29" ht="12.75">
      <c r="A472" s="54"/>
      <c r="B472" s="54"/>
      <c r="C472" s="54"/>
      <c r="D472" s="54"/>
      <c r="E472" s="54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39"/>
      <c r="AA472" s="139"/>
      <c r="AB472" s="55"/>
      <c r="AC472" s="70"/>
    </row>
    <row r="473" spans="1:29" ht="12.75">
      <c r="A473" s="54"/>
      <c r="B473" s="54"/>
      <c r="C473" s="54"/>
      <c r="D473" s="54"/>
      <c r="E473" s="54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39"/>
      <c r="AA473" s="139"/>
      <c r="AB473" s="55"/>
      <c r="AC473" s="70"/>
    </row>
    <row r="474" spans="1:29" ht="12.75">
      <c r="A474" s="54"/>
      <c r="B474" s="54"/>
      <c r="C474" s="54"/>
      <c r="D474" s="54"/>
      <c r="E474" s="54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39"/>
      <c r="AA474" s="139"/>
      <c r="AB474" s="55"/>
      <c r="AC474" s="70"/>
    </row>
    <row r="475" spans="1:29" ht="12.75">
      <c r="A475" s="54"/>
      <c r="B475" s="54"/>
      <c r="C475" s="54"/>
      <c r="D475" s="54"/>
      <c r="E475" s="54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39"/>
      <c r="AA475" s="139"/>
      <c r="AB475" s="55"/>
      <c r="AC475" s="70"/>
    </row>
    <row r="476" spans="1:29" ht="12.75">
      <c r="A476" s="54"/>
      <c r="B476" s="54"/>
      <c r="C476" s="54"/>
      <c r="D476" s="54"/>
      <c r="E476" s="54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39"/>
      <c r="AA476" s="139"/>
      <c r="AB476" s="55"/>
      <c r="AC476" s="70"/>
    </row>
    <row r="477" spans="1:29" ht="12.75">
      <c r="A477" s="54"/>
      <c r="B477" s="54"/>
      <c r="C477" s="54"/>
      <c r="D477" s="54"/>
      <c r="E477" s="54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39"/>
      <c r="AA477" s="139"/>
      <c r="AB477" s="55"/>
      <c r="AC477" s="70"/>
    </row>
    <row r="478" spans="1:29" ht="12.75">
      <c r="A478" s="54"/>
      <c r="B478" s="54"/>
      <c r="C478" s="54"/>
      <c r="D478" s="54"/>
      <c r="E478" s="54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39"/>
      <c r="AA478" s="139"/>
      <c r="AB478" s="55"/>
      <c r="AC478" s="70"/>
    </row>
    <row r="479" spans="1:29" ht="12.75">
      <c r="A479" s="54"/>
      <c r="B479" s="54"/>
      <c r="C479" s="54"/>
      <c r="D479" s="54"/>
      <c r="E479" s="54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39"/>
      <c r="AA479" s="139"/>
      <c r="AB479" s="55"/>
      <c r="AC479" s="70"/>
    </row>
    <row r="480" spans="1:29" ht="12.75">
      <c r="A480" s="54"/>
      <c r="B480" s="54"/>
      <c r="C480" s="54"/>
      <c r="D480" s="54"/>
      <c r="E480" s="54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39"/>
      <c r="AA480" s="139"/>
      <c r="AB480" s="55"/>
      <c r="AC480" s="70"/>
    </row>
    <row r="481" spans="1:29" ht="12.75">
      <c r="A481" s="54"/>
      <c r="B481" s="54"/>
      <c r="C481" s="54"/>
      <c r="D481" s="54"/>
      <c r="E481" s="54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39"/>
      <c r="AA481" s="139"/>
      <c r="AB481" s="55"/>
      <c r="AC481" s="70"/>
    </row>
    <row r="482" spans="1:29" ht="12.75">
      <c r="A482" s="54"/>
      <c r="B482" s="54"/>
      <c r="C482" s="54"/>
      <c r="D482" s="54"/>
      <c r="E482" s="54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39"/>
      <c r="AA482" s="139"/>
      <c r="AB482" s="55"/>
      <c r="AC482" s="70"/>
    </row>
    <row r="483" spans="1:29" ht="12.75">
      <c r="A483" s="54"/>
      <c r="B483" s="54"/>
      <c r="C483" s="54"/>
      <c r="D483" s="54"/>
      <c r="E483" s="54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39"/>
      <c r="AA483" s="139"/>
      <c r="AB483" s="55"/>
      <c r="AC483" s="70"/>
    </row>
    <row r="484" spans="1:29" ht="12.75">
      <c r="A484" s="54"/>
      <c r="B484" s="54"/>
      <c r="C484" s="54"/>
      <c r="D484" s="54"/>
      <c r="E484" s="54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39"/>
      <c r="AA484" s="139"/>
      <c r="AB484" s="55"/>
      <c r="AC484" s="70"/>
    </row>
    <row r="485" spans="1:29" ht="12.75">
      <c r="A485" s="54"/>
      <c r="B485" s="54"/>
      <c r="C485" s="54"/>
      <c r="D485" s="54"/>
      <c r="E485" s="54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39"/>
      <c r="AA485" s="139"/>
      <c r="AB485" s="55"/>
      <c r="AC485" s="70"/>
    </row>
    <row r="486" spans="1:29" ht="12.75">
      <c r="A486" s="54"/>
      <c r="B486" s="54"/>
      <c r="C486" s="54"/>
      <c r="D486" s="54"/>
      <c r="E486" s="54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39"/>
      <c r="AA486" s="139"/>
      <c r="AB486" s="55"/>
      <c r="AC486" s="70"/>
    </row>
    <row r="487" spans="1:29" ht="12.75">
      <c r="A487" s="54"/>
      <c r="B487" s="54"/>
      <c r="C487" s="54"/>
      <c r="D487" s="54"/>
      <c r="E487" s="54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39"/>
      <c r="AA487" s="139"/>
      <c r="AB487" s="55"/>
      <c r="AC487" s="70"/>
    </row>
    <row r="488" spans="1:29" ht="12.75">
      <c r="A488" s="54"/>
      <c r="B488" s="54"/>
      <c r="C488" s="54"/>
      <c r="D488" s="54"/>
      <c r="E488" s="54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39"/>
      <c r="AA488" s="139"/>
      <c r="AB488" s="55"/>
      <c r="AC488" s="70"/>
    </row>
    <row r="489" spans="1:29" ht="12.75">
      <c r="A489" s="54"/>
      <c r="B489" s="54"/>
      <c r="C489" s="54"/>
      <c r="D489" s="54"/>
      <c r="E489" s="54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39"/>
      <c r="AA489" s="139"/>
      <c r="AB489" s="55"/>
      <c r="AC489" s="70"/>
    </row>
    <row r="490" spans="1:29" ht="12.75">
      <c r="A490" s="54"/>
      <c r="B490" s="54"/>
      <c r="C490" s="54"/>
      <c r="D490" s="54"/>
      <c r="E490" s="54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39"/>
      <c r="AA490" s="139"/>
      <c r="AB490" s="55"/>
      <c r="AC490" s="70"/>
    </row>
    <row r="491" spans="1:29" ht="12.75">
      <c r="A491" s="54"/>
      <c r="B491" s="54"/>
      <c r="C491" s="54"/>
      <c r="D491" s="54"/>
      <c r="E491" s="54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39"/>
      <c r="AA491" s="139"/>
      <c r="AB491" s="55"/>
      <c r="AC491" s="70"/>
    </row>
    <row r="492" spans="1:29" ht="12.75">
      <c r="A492" s="54"/>
      <c r="B492" s="54"/>
      <c r="C492" s="54"/>
      <c r="D492" s="54"/>
      <c r="E492" s="54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39"/>
      <c r="AA492" s="139"/>
      <c r="AB492" s="55"/>
      <c r="AC492" s="70"/>
    </row>
    <row r="493" spans="1:29" ht="12.75">
      <c r="A493" s="54"/>
      <c r="B493" s="54"/>
      <c r="C493" s="54"/>
      <c r="D493" s="54"/>
      <c r="E493" s="54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39"/>
      <c r="AA493" s="139"/>
      <c r="AB493" s="55"/>
      <c r="AC493" s="70"/>
    </row>
    <row r="494" spans="1:29" ht="12.75">
      <c r="A494" s="54"/>
      <c r="B494" s="54"/>
      <c r="C494" s="54"/>
      <c r="D494" s="54"/>
      <c r="E494" s="54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39"/>
      <c r="AA494" s="139"/>
      <c r="AB494" s="55"/>
      <c r="AC494" s="70"/>
    </row>
    <row r="495" spans="1:29" ht="12.75">
      <c r="A495" s="54"/>
      <c r="B495" s="54"/>
      <c r="C495" s="54"/>
      <c r="D495" s="54"/>
      <c r="E495" s="54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39"/>
      <c r="AA495" s="139"/>
      <c r="AB495" s="55"/>
      <c r="AC495" s="70"/>
    </row>
    <row r="496" spans="1:29" ht="12.75">
      <c r="A496" s="54"/>
      <c r="B496" s="54"/>
      <c r="C496" s="54"/>
      <c r="D496" s="54"/>
      <c r="E496" s="54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39"/>
      <c r="AA496" s="139"/>
      <c r="AB496" s="55"/>
      <c r="AC496" s="70"/>
    </row>
    <row r="497" spans="1:29" ht="12.75">
      <c r="A497" s="54"/>
      <c r="B497" s="54"/>
      <c r="C497" s="54"/>
      <c r="D497" s="54"/>
      <c r="E497" s="54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39"/>
      <c r="AA497" s="139"/>
      <c r="AB497" s="55"/>
      <c r="AC497" s="70"/>
    </row>
    <row r="498" spans="1:29" ht="12.75">
      <c r="A498" s="54"/>
      <c r="B498" s="54"/>
      <c r="C498" s="54"/>
      <c r="D498" s="54"/>
      <c r="E498" s="54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39"/>
      <c r="AA498" s="139"/>
      <c r="AB498" s="55"/>
      <c r="AC498" s="70"/>
    </row>
    <row r="499" spans="1:29" ht="12.75">
      <c r="A499" s="54"/>
      <c r="B499" s="54"/>
      <c r="C499" s="54"/>
      <c r="D499" s="54"/>
      <c r="E499" s="54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39"/>
      <c r="AA499" s="139"/>
      <c r="AB499" s="55"/>
      <c r="AC499" s="70"/>
    </row>
    <row r="500" spans="1:29" ht="12.75">
      <c r="A500" s="54"/>
      <c r="B500" s="54"/>
      <c r="C500" s="54"/>
      <c r="D500" s="54"/>
      <c r="E500" s="54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39"/>
      <c r="AA500" s="139"/>
      <c r="AB500" s="55"/>
      <c r="AC500" s="70"/>
    </row>
    <row r="501" spans="1:29" ht="12.75">
      <c r="A501" s="54"/>
      <c r="B501" s="54"/>
      <c r="C501" s="54"/>
      <c r="D501" s="54"/>
      <c r="E501" s="54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39"/>
      <c r="AA501" s="139"/>
      <c r="AB501" s="55"/>
      <c r="AC501" s="70"/>
    </row>
    <row r="502" spans="1:29" ht="12.75">
      <c r="A502" s="54"/>
      <c r="B502" s="54"/>
      <c r="C502" s="54"/>
      <c r="D502" s="54"/>
      <c r="E502" s="54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39"/>
      <c r="AA502" s="139"/>
      <c r="AB502" s="55"/>
      <c r="AC502" s="70"/>
    </row>
    <row r="503" spans="1:29" ht="12.75">
      <c r="A503" s="54"/>
      <c r="B503" s="54"/>
      <c r="C503" s="54"/>
      <c r="D503" s="54"/>
      <c r="E503" s="54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39"/>
      <c r="AA503" s="139"/>
      <c r="AB503" s="55"/>
      <c r="AC503" s="70"/>
    </row>
    <row r="504" spans="1:29" ht="12.75">
      <c r="A504" s="54"/>
      <c r="B504" s="54"/>
      <c r="C504" s="54"/>
      <c r="D504" s="54"/>
      <c r="E504" s="54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39"/>
      <c r="AA504" s="139"/>
      <c r="AB504" s="55"/>
      <c r="AC504" s="70"/>
    </row>
    <row r="505" spans="1:29" ht="12.75">
      <c r="A505" s="54"/>
      <c r="B505" s="54"/>
      <c r="C505" s="54"/>
      <c r="D505" s="54"/>
      <c r="E505" s="54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39"/>
      <c r="AA505" s="139"/>
      <c r="AB505" s="55"/>
      <c r="AC505" s="70"/>
    </row>
    <row r="506" spans="1:29" ht="12.75">
      <c r="A506" s="54"/>
      <c r="B506" s="54"/>
      <c r="C506" s="54"/>
      <c r="D506" s="54"/>
      <c r="E506" s="54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39"/>
      <c r="AA506" s="139"/>
      <c r="AB506" s="55"/>
      <c r="AC506" s="70"/>
    </row>
    <row r="507" spans="1:29" ht="12.75">
      <c r="A507" s="54"/>
      <c r="B507" s="54"/>
      <c r="C507" s="54"/>
      <c r="D507" s="54"/>
      <c r="E507" s="54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39"/>
      <c r="AA507" s="139"/>
      <c r="AB507" s="55"/>
      <c r="AC507" s="70"/>
    </row>
    <row r="508" spans="1:29" ht="12.75">
      <c r="A508" s="54"/>
      <c r="B508" s="54"/>
      <c r="C508" s="54"/>
      <c r="D508" s="54"/>
      <c r="E508" s="54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39"/>
      <c r="AA508" s="139"/>
      <c r="AB508" s="55"/>
      <c r="AC508" s="70"/>
    </row>
    <row r="509" spans="1:29" ht="12.75">
      <c r="A509" s="54"/>
      <c r="B509" s="54"/>
      <c r="C509" s="54"/>
      <c r="D509" s="54"/>
      <c r="E509" s="54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39"/>
      <c r="AA509" s="139"/>
      <c r="AB509" s="55"/>
      <c r="AC509" s="70"/>
    </row>
    <row r="510" spans="1:29" ht="12.75">
      <c r="A510" s="54"/>
      <c r="B510" s="54"/>
      <c r="C510" s="54"/>
      <c r="D510" s="54"/>
      <c r="E510" s="54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39"/>
      <c r="AA510" s="139"/>
      <c r="AB510" s="55"/>
      <c r="AC510" s="70"/>
    </row>
    <row r="511" spans="1:29" ht="12.75">
      <c r="A511" s="54"/>
      <c r="B511" s="54"/>
      <c r="C511" s="54"/>
      <c r="D511" s="54"/>
      <c r="E511" s="54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39"/>
      <c r="AA511" s="139"/>
      <c r="AB511" s="55"/>
      <c r="AC511" s="70"/>
    </row>
    <row r="512" spans="1:29" ht="12.75">
      <c r="A512" s="54"/>
      <c r="B512" s="54"/>
      <c r="C512" s="54"/>
      <c r="D512" s="54"/>
      <c r="E512" s="54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39"/>
      <c r="AA512" s="139"/>
      <c r="AB512" s="55"/>
      <c r="AC512" s="70"/>
    </row>
    <row r="513" spans="1:29" ht="12.75">
      <c r="A513" s="54"/>
      <c r="B513" s="54"/>
      <c r="C513" s="54"/>
      <c r="D513" s="54"/>
      <c r="E513" s="54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39"/>
      <c r="AA513" s="139"/>
      <c r="AB513" s="55"/>
      <c r="AC513" s="70"/>
    </row>
    <row r="514" spans="1:29" ht="12.75">
      <c r="A514" s="54"/>
      <c r="B514" s="54"/>
      <c r="C514" s="54"/>
      <c r="D514" s="54"/>
      <c r="E514" s="54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39"/>
      <c r="AA514" s="139"/>
      <c r="AB514" s="55"/>
      <c r="AC514" s="70"/>
    </row>
    <row r="515" spans="1:29" ht="12.75">
      <c r="A515" s="54"/>
      <c r="B515" s="54"/>
      <c r="C515" s="54"/>
      <c r="D515" s="54"/>
      <c r="E515" s="54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39"/>
      <c r="AA515" s="139"/>
      <c r="AB515" s="55"/>
      <c r="AC515" s="70"/>
    </row>
    <row r="516" spans="1:29" ht="12.75">
      <c r="A516" s="54"/>
      <c r="B516" s="54"/>
      <c r="C516" s="54"/>
      <c r="D516" s="54"/>
      <c r="E516" s="54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39"/>
      <c r="AA516" s="139"/>
      <c r="AB516" s="55"/>
      <c r="AC516" s="70"/>
    </row>
    <row r="517" spans="1:29" ht="12.75">
      <c r="A517" s="54"/>
      <c r="B517" s="54"/>
      <c r="C517" s="54"/>
      <c r="D517" s="54"/>
      <c r="E517" s="54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39"/>
      <c r="AA517" s="139"/>
      <c r="AB517" s="55"/>
      <c r="AC517" s="70"/>
    </row>
    <row r="518" spans="1:29" ht="12.75">
      <c r="A518" s="54"/>
      <c r="B518" s="54"/>
      <c r="C518" s="54"/>
      <c r="D518" s="54"/>
      <c r="E518" s="54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39"/>
      <c r="AA518" s="139"/>
      <c r="AB518" s="55"/>
      <c r="AC518" s="70"/>
    </row>
    <row r="519" spans="1:29" ht="12.75">
      <c r="A519" s="54"/>
      <c r="B519" s="54"/>
      <c r="C519" s="54"/>
      <c r="D519" s="54"/>
      <c r="E519" s="54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39"/>
      <c r="AA519" s="139"/>
      <c r="AB519" s="55"/>
      <c r="AC519" s="70"/>
    </row>
    <row r="520" spans="1:29" ht="12.75">
      <c r="A520" s="54"/>
      <c r="B520" s="54"/>
      <c r="C520" s="54"/>
      <c r="D520" s="54"/>
      <c r="E520" s="54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39"/>
      <c r="AA520" s="139"/>
      <c r="AB520" s="55"/>
      <c r="AC520" s="70"/>
    </row>
    <row r="521" spans="1:29" ht="12.75">
      <c r="A521" s="54"/>
      <c r="B521" s="54"/>
      <c r="C521" s="54"/>
      <c r="D521" s="54"/>
      <c r="E521" s="54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39"/>
      <c r="AA521" s="139"/>
      <c r="AB521" s="55"/>
      <c r="AC521" s="70"/>
    </row>
    <row r="522" spans="1:29" ht="12.75">
      <c r="A522" s="54"/>
      <c r="B522" s="54"/>
      <c r="C522" s="54"/>
      <c r="D522" s="54"/>
      <c r="E522" s="54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39"/>
      <c r="AA522" s="139"/>
      <c r="AB522" s="55"/>
      <c r="AC522" s="70"/>
    </row>
    <row r="523" spans="1:29" ht="12.75">
      <c r="A523" s="54"/>
      <c r="B523" s="54"/>
      <c r="C523" s="54"/>
      <c r="D523" s="54"/>
      <c r="E523" s="54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39"/>
      <c r="AA523" s="139"/>
      <c r="AB523" s="55"/>
      <c r="AC523" s="70"/>
    </row>
    <row r="524" spans="1:29" ht="12.75">
      <c r="A524" s="54"/>
      <c r="B524" s="54"/>
      <c r="C524" s="54"/>
      <c r="D524" s="54"/>
      <c r="E524" s="54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39"/>
      <c r="AA524" s="139"/>
      <c r="AB524" s="55"/>
      <c r="AC524" s="70"/>
    </row>
    <row r="525" spans="1:29" ht="12.75">
      <c r="A525" s="54"/>
      <c r="B525" s="54"/>
      <c r="C525" s="54"/>
      <c r="D525" s="54"/>
      <c r="E525" s="54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39"/>
      <c r="AA525" s="139"/>
      <c r="AB525" s="55"/>
      <c r="AC525" s="70"/>
    </row>
    <row r="526" spans="1:29" ht="12.75">
      <c r="A526" s="54"/>
      <c r="B526" s="54"/>
      <c r="C526" s="54"/>
      <c r="D526" s="54"/>
      <c r="E526" s="54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39"/>
      <c r="AA526" s="139"/>
      <c r="AB526" s="55"/>
      <c r="AC526" s="70"/>
    </row>
    <row r="527" spans="1:29" ht="12.75">
      <c r="A527" s="54"/>
      <c r="B527" s="54"/>
      <c r="C527" s="54"/>
      <c r="D527" s="54"/>
      <c r="E527" s="54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39"/>
      <c r="AA527" s="139"/>
      <c r="AB527" s="55"/>
      <c r="AC527" s="70"/>
    </row>
    <row r="528" spans="1:29" ht="12.75">
      <c r="A528" s="54"/>
      <c r="B528" s="54"/>
      <c r="C528" s="54"/>
      <c r="D528" s="54"/>
      <c r="E528" s="54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39"/>
      <c r="AA528" s="139"/>
      <c r="AB528" s="55"/>
      <c r="AC528" s="70"/>
    </row>
    <row r="529" spans="1:29" ht="12.75">
      <c r="A529" s="54"/>
      <c r="B529" s="54"/>
      <c r="C529" s="54"/>
      <c r="D529" s="54"/>
      <c r="E529" s="54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39"/>
      <c r="AA529" s="139"/>
      <c r="AB529" s="55"/>
      <c r="AC529" s="70"/>
    </row>
    <row r="530" spans="1:29" ht="12.75">
      <c r="A530" s="54"/>
      <c r="B530" s="54"/>
      <c r="C530" s="54"/>
      <c r="D530" s="54"/>
      <c r="E530" s="54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39"/>
      <c r="AA530" s="139"/>
      <c r="AB530" s="55"/>
      <c r="AC530" s="70"/>
    </row>
    <row r="531" spans="1:29" ht="12.75">
      <c r="A531" s="54"/>
      <c r="B531" s="54"/>
      <c r="C531" s="54"/>
      <c r="D531" s="54"/>
      <c r="E531" s="54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39"/>
      <c r="AA531" s="139"/>
      <c r="AB531" s="55"/>
      <c r="AC531" s="70"/>
    </row>
    <row r="532" spans="1:29" ht="12.75">
      <c r="A532" s="54"/>
      <c r="B532" s="54"/>
      <c r="C532" s="54"/>
      <c r="D532" s="54"/>
      <c r="E532" s="54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39"/>
      <c r="AA532" s="139"/>
      <c r="AB532" s="55"/>
      <c r="AC532" s="70"/>
    </row>
    <row r="533" spans="1:29" ht="12.75">
      <c r="A533" s="54"/>
      <c r="B533" s="54"/>
      <c r="C533" s="54"/>
      <c r="D533" s="54"/>
      <c r="E533" s="54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39"/>
      <c r="AA533" s="139"/>
      <c r="AB533" s="55"/>
      <c r="AC533" s="70"/>
    </row>
    <row r="534" spans="1:29" ht="12.75">
      <c r="A534" s="54"/>
      <c r="B534" s="54"/>
      <c r="C534" s="54"/>
      <c r="D534" s="54"/>
      <c r="E534" s="54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39"/>
      <c r="AA534" s="139"/>
      <c r="AB534" s="55"/>
      <c r="AC534" s="70"/>
    </row>
    <row r="535" spans="1:29" ht="12.75">
      <c r="A535" s="54"/>
      <c r="B535" s="54"/>
      <c r="C535" s="54"/>
      <c r="D535" s="54"/>
      <c r="E535" s="54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39"/>
      <c r="AA535" s="139"/>
      <c r="AB535" s="55"/>
      <c r="AC535" s="70"/>
    </row>
    <row r="536" spans="1:29" ht="12.75">
      <c r="A536" s="54"/>
      <c r="B536" s="54"/>
      <c r="C536" s="54"/>
      <c r="D536" s="54"/>
      <c r="E536" s="54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39"/>
      <c r="AA536" s="139"/>
      <c r="AB536" s="55"/>
      <c r="AC536" s="70"/>
    </row>
    <row r="537" spans="1:29" ht="12.75">
      <c r="A537" s="54"/>
      <c r="B537" s="54"/>
      <c r="C537" s="54"/>
      <c r="D537" s="54"/>
      <c r="E537" s="54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39"/>
      <c r="AA537" s="139"/>
      <c r="AB537" s="55"/>
      <c r="AC537" s="70"/>
    </row>
    <row r="538" spans="1:29" ht="12.75">
      <c r="A538" s="54"/>
      <c r="B538" s="54"/>
      <c r="C538" s="54"/>
      <c r="D538" s="54"/>
      <c r="E538" s="54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39"/>
      <c r="AA538" s="139"/>
      <c r="AB538" s="55"/>
      <c r="AC538" s="70"/>
    </row>
    <row r="539" spans="1:29" ht="12.75">
      <c r="A539" s="54"/>
      <c r="B539" s="54"/>
      <c r="C539" s="54"/>
      <c r="D539" s="54"/>
      <c r="E539" s="54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39"/>
      <c r="AA539" s="139"/>
      <c r="AB539" s="55"/>
      <c r="AC539" s="70"/>
    </row>
    <row r="540" spans="1:29" ht="12.75">
      <c r="A540" s="54"/>
      <c r="B540" s="54"/>
      <c r="C540" s="54"/>
      <c r="D540" s="54"/>
      <c r="E540" s="54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39"/>
      <c r="AA540" s="139"/>
      <c r="AB540" s="55"/>
      <c r="AC540" s="70"/>
    </row>
    <row r="541" spans="1:29" ht="12.75">
      <c r="A541" s="54"/>
      <c r="B541" s="54"/>
      <c r="C541" s="54"/>
      <c r="D541" s="54"/>
      <c r="E541" s="54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39"/>
      <c r="AA541" s="139"/>
      <c r="AB541" s="55"/>
      <c r="AC541" s="70"/>
    </row>
    <row r="542" spans="1:29" ht="12.75">
      <c r="A542" s="54"/>
      <c r="B542" s="54"/>
      <c r="C542" s="54"/>
      <c r="D542" s="54"/>
      <c r="E542" s="54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39"/>
      <c r="AA542" s="139"/>
      <c r="AB542" s="55"/>
      <c r="AC542" s="70"/>
    </row>
    <row r="543" spans="1:29" ht="12.75">
      <c r="A543" s="54"/>
      <c r="B543" s="54"/>
      <c r="C543" s="54"/>
      <c r="D543" s="54"/>
      <c r="E543" s="54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39"/>
      <c r="AA543" s="139"/>
      <c r="AB543" s="55"/>
      <c r="AC543" s="70"/>
    </row>
    <row r="544" spans="1:29" ht="12.75">
      <c r="A544" s="54"/>
      <c r="B544" s="54"/>
      <c r="C544" s="54"/>
      <c r="D544" s="54"/>
      <c r="E544" s="54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39"/>
      <c r="AA544" s="139"/>
      <c r="AB544" s="55"/>
      <c r="AC544" s="70"/>
    </row>
    <row r="545" spans="1:29" ht="12.75">
      <c r="A545" s="54"/>
      <c r="B545" s="54"/>
      <c r="C545" s="54"/>
      <c r="D545" s="54"/>
      <c r="E545" s="54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39"/>
      <c r="AA545" s="139"/>
      <c r="AB545" s="55"/>
      <c r="AC545" s="70"/>
    </row>
    <row r="546" spans="1:29" ht="12.75">
      <c r="A546" s="54"/>
      <c r="B546" s="54"/>
      <c r="C546" s="54"/>
      <c r="D546" s="54"/>
      <c r="E546" s="54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39"/>
      <c r="AA546" s="139"/>
      <c r="AB546" s="55"/>
      <c r="AC546" s="70"/>
    </row>
    <row r="547" spans="1:29" ht="12.75">
      <c r="A547" s="54"/>
      <c r="B547" s="54"/>
      <c r="C547" s="54"/>
      <c r="D547" s="54"/>
      <c r="E547" s="54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39"/>
      <c r="AA547" s="139"/>
      <c r="AB547" s="55"/>
      <c r="AC547" s="70"/>
    </row>
    <row r="548" spans="1:29" ht="12.75">
      <c r="A548" s="54"/>
      <c r="B548" s="54"/>
      <c r="C548" s="54"/>
      <c r="D548" s="54"/>
      <c r="E548" s="54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39"/>
      <c r="AA548" s="139"/>
      <c r="AB548" s="55"/>
      <c r="AC548" s="70"/>
    </row>
    <row r="549" spans="1:29" ht="12.75">
      <c r="A549" s="54"/>
      <c r="B549" s="54"/>
      <c r="C549" s="54"/>
      <c r="D549" s="54"/>
      <c r="E549" s="54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39"/>
      <c r="AA549" s="139"/>
      <c r="AB549" s="55"/>
      <c r="AC549" s="70"/>
    </row>
    <row r="550" spans="1:29" ht="12.75">
      <c r="A550" s="54"/>
      <c r="B550" s="54"/>
      <c r="C550" s="54"/>
      <c r="D550" s="54"/>
      <c r="E550" s="54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39"/>
      <c r="AA550" s="139"/>
      <c r="AB550" s="55"/>
      <c r="AC550" s="70"/>
    </row>
    <row r="551" spans="1:29" ht="12.75">
      <c r="A551" s="54"/>
      <c r="B551" s="54"/>
      <c r="C551" s="54"/>
      <c r="D551" s="54"/>
      <c r="E551" s="54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39"/>
      <c r="AA551" s="139"/>
      <c r="AB551" s="55"/>
      <c r="AC551" s="70"/>
    </row>
    <row r="552" spans="1:29" ht="12.75">
      <c r="A552" s="54"/>
      <c r="B552" s="54"/>
      <c r="C552" s="54"/>
      <c r="D552" s="54"/>
      <c r="E552" s="54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39"/>
      <c r="AA552" s="139"/>
      <c r="AB552" s="55"/>
      <c r="AC552" s="70"/>
    </row>
    <row r="553" spans="1:29" ht="12.75">
      <c r="A553" s="54"/>
      <c r="B553" s="54"/>
      <c r="C553" s="54"/>
      <c r="D553" s="54"/>
      <c r="E553" s="54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39"/>
      <c r="AA553" s="139"/>
      <c r="AB553" s="55"/>
      <c r="AC553" s="70"/>
    </row>
    <row r="554" spans="1:29" ht="12.75">
      <c r="A554" s="54"/>
      <c r="B554" s="54"/>
      <c r="C554" s="54"/>
      <c r="D554" s="54"/>
      <c r="E554" s="54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39"/>
      <c r="AA554" s="139"/>
      <c r="AB554" s="55"/>
      <c r="AC554" s="70"/>
    </row>
    <row r="555" spans="1:29" ht="12.75">
      <c r="A555" s="54"/>
      <c r="B555" s="54"/>
      <c r="C555" s="54"/>
      <c r="D555" s="54"/>
      <c r="E555" s="54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39"/>
      <c r="AA555" s="139"/>
      <c r="AB555" s="55"/>
      <c r="AC555" s="70"/>
    </row>
    <row r="556" spans="1:29" ht="12.75">
      <c r="A556" s="54"/>
      <c r="B556" s="54"/>
      <c r="C556" s="54"/>
      <c r="D556" s="54"/>
      <c r="E556" s="54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39"/>
      <c r="AA556" s="139"/>
      <c r="AB556" s="55"/>
      <c r="AC556" s="70"/>
    </row>
    <row r="557" spans="1:29" ht="12.75">
      <c r="A557" s="54"/>
      <c r="B557" s="54"/>
      <c r="C557" s="54"/>
      <c r="D557" s="54"/>
      <c r="E557" s="54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39"/>
      <c r="AA557" s="139"/>
      <c r="AB557" s="55"/>
      <c r="AC557" s="70"/>
    </row>
    <row r="558" spans="1:29" ht="12.75">
      <c r="A558" s="54"/>
      <c r="B558" s="54"/>
      <c r="C558" s="54"/>
      <c r="D558" s="54"/>
      <c r="E558" s="54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39"/>
      <c r="AA558" s="139"/>
      <c r="AB558" s="55"/>
      <c r="AC558" s="70"/>
    </row>
    <row r="559" spans="1:29" ht="12.75">
      <c r="A559" s="54"/>
      <c r="B559" s="54"/>
      <c r="C559" s="54"/>
      <c r="D559" s="54"/>
      <c r="E559" s="54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39"/>
      <c r="AA559" s="139"/>
      <c r="AB559" s="55"/>
      <c r="AC559" s="70"/>
    </row>
    <row r="560" spans="1:29" ht="12.75">
      <c r="A560" s="54"/>
      <c r="B560" s="54"/>
      <c r="C560" s="54"/>
      <c r="D560" s="54"/>
      <c r="E560" s="54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39"/>
      <c r="AA560" s="139"/>
      <c r="AB560" s="55"/>
      <c r="AC560" s="70"/>
    </row>
    <row r="561" spans="1:29" ht="12.75">
      <c r="A561" s="54"/>
      <c r="B561" s="54"/>
      <c r="C561" s="54"/>
      <c r="D561" s="54"/>
      <c r="E561" s="54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39"/>
      <c r="AA561" s="139"/>
      <c r="AB561" s="55"/>
      <c r="AC561" s="70"/>
    </row>
    <row r="562" spans="1:29" ht="12.75">
      <c r="A562" s="54"/>
      <c r="B562" s="54"/>
      <c r="C562" s="54"/>
      <c r="D562" s="54"/>
      <c r="E562" s="54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39"/>
      <c r="AA562" s="139"/>
      <c r="AB562" s="55"/>
      <c r="AC562" s="70"/>
    </row>
    <row r="563" spans="1:29" ht="12.75">
      <c r="A563" s="54"/>
      <c r="B563" s="54"/>
      <c r="C563" s="54"/>
      <c r="D563" s="54"/>
      <c r="E563" s="54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39"/>
      <c r="AA563" s="139"/>
      <c r="AB563" s="55"/>
      <c r="AC563" s="70"/>
    </row>
    <row r="564" spans="1:29" ht="12.75">
      <c r="A564" s="54"/>
      <c r="B564" s="54"/>
      <c r="C564" s="54"/>
      <c r="D564" s="54"/>
      <c r="E564" s="54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39"/>
      <c r="AA564" s="139"/>
      <c r="AB564" s="55"/>
      <c r="AC564" s="70"/>
    </row>
    <row r="565" spans="1:29" ht="12.75">
      <c r="A565" s="54"/>
      <c r="B565" s="54"/>
      <c r="C565" s="54"/>
      <c r="D565" s="54"/>
      <c r="E565" s="54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39"/>
      <c r="AA565" s="139"/>
      <c r="AB565" s="55"/>
      <c r="AC565" s="70"/>
    </row>
    <row r="566" spans="1:29" ht="12.75">
      <c r="A566" s="54"/>
      <c r="B566" s="54"/>
      <c r="C566" s="54"/>
      <c r="D566" s="54"/>
      <c r="E566" s="54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39"/>
      <c r="AA566" s="139"/>
      <c r="AB566" s="55"/>
      <c r="AC566" s="70"/>
    </row>
    <row r="567" spans="1:29" ht="12.75">
      <c r="A567" s="54"/>
      <c r="B567" s="54"/>
      <c r="C567" s="54"/>
      <c r="D567" s="54"/>
      <c r="E567" s="54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39"/>
      <c r="AA567" s="139"/>
      <c r="AB567" s="55"/>
      <c r="AC567" s="70"/>
    </row>
    <row r="568" spans="1:29" ht="12.75">
      <c r="A568" s="54"/>
      <c r="B568" s="54"/>
      <c r="C568" s="54"/>
      <c r="D568" s="54"/>
      <c r="E568" s="54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39"/>
      <c r="AA568" s="139"/>
      <c r="AB568" s="55"/>
      <c r="AC568" s="70"/>
    </row>
    <row r="569" spans="1:29" ht="12.75">
      <c r="A569" s="54"/>
      <c r="B569" s="54"/>
      <c r="C569" s="54"/>
      <c r="D569" s="54"/>
      <c r="E569" s="54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39"/>
      <c r="AA569" s="139"/>
      <c r="AB569" s="55"/>
      <c r="AC569" s="70"/>
    </row>
    <row r="570" spans="1:29" ht="12.75">
      <c r="A570" s="54"/>
      <c r="B570" s="54"/>
      <c r="C570" s="54"/>
      <c r="D570" s="54"/>
      <c r="E570" s="54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39"/>
      <c r="AA570" s="139"/>
      <c r="AB570" s="55"/>
      <c r="AC570" s="70"/>
    </row>
    <row r="571" spans="1:29" ht="12.75">
      <c r="A571" s="54"/>
      <c r="B571" s="54"/>
      <c r="C571" s="54"/>
      <c r="D571" s="54"/>
      <c r="E571" s="54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39"/>
      <c r="AA571" s="139"/>
      <c r="AB571" s="55"/>
      <c r="AC571" s="70"/>
    </row>
    <row r="572" spans="1:29" ht="12.75">
      <c r="A572" s="54"/>
      <c r="B572" s="54"/>
      <c r="C572" s="54"/>
      <c r="D572" s="54"/>
      <c r="E572" s="54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39"/>
      <c r="AA572" s="139"/>
      <c r="AB572" s="55"/>
      <c r="AC572" s="70"/>
    </row>
    <row r="573" spans="1:29" ht="12.75">
      <c r="A573" s="54"/>
      <c r="B573" s="54"/>
      <c r="C573" s="54"/>
      <c r="D573" s="54"/>
      <c r="E573" s="54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39"/>
      <c r="AA573" s="139"/>
      <c r="AB573" s="55"/>
      <c r="AC573" s="70"/>
    </row>
    <row r="574" spans="1:29" ht="12.75">
      <c r="A574" s="54"/>
      <c r="B574" s="54"/>
      <c r="C574" s="54"/>
      <c r="D574" s="54"/>
      <c r="E574" s="54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39"/>
      <c r="AA574" s="139"/>
      <c r="AB574" s="55"/>
      <c r="AC574" s="70"/>
    </row>
    <row r="575" spans="1:29" ht="12.75">
      <c r="A575" s="54"/>
      <c r="B575" s="54"/>
      <c r="C575" s="54"/>
      <c r="D575" s="54"/>
      <c r="E575" s="54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39"/>
      <c r="AA575" s="139"/>
      <c r="AB575" s="55"/>
      <c r="AC575" s="70"/>
    </row>
    <row r="576" spans="1:29" ht="12.75">
      <c r="A576" s="54"/>
      <c r="B576" s="54"/>
      <c r="C576" s="54"/>
      <c r="D576" s="54"/>
      <c r="E576" s="54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39"/>
      <c r="AA576" s="139"/>
      <c r="AB576" s="55"/>
      <c r="AC576" s="70"/>
    </row>
    <row r="577" spans="1:29" ht="12.75">
      <c r="A577" s="54"/>
      <c r="B577" s="54"/>
      <c r="C577" s="54"/>
      <c r="D577" s="54"/>
      <c r="E577" s="54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39"/>
      <c r="AA577" s="139"/>
      <c r="AB577" s="55"/>
      <c r="AC577" s="70"/>
    </row>
    <row r="578" spans="1:29" ht="12.75">
      <c r="A578" s="54"/>
      <c r="B578" s="54"/>
      <c r="C578" s="54"/>
      <c r="D578" s="54"/>
      <c r="E578" s="54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39"/>
      <c r="AA578" s="139"/>
      <c r="AB578" s="55"/>
      <c r="AC578" s="70"/>
    </row>
    <row r="579" spans="1:29" ht="12.75">
      <c r="A579" s="54"/>
      <c r="B579" s="54"/>
      <c r="C579" s="54"/>
      <c r="D579" s="54"/>
      <c r="E579" s="54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39"/>
      <c r="AA579" s="139"/>
      <c r="AB579" s="55"/>
      <c r="AC579" s="70"/>
    </row>
    <row r="580" spans="1:29" ht="12.75">
      <c r="A580" s="54"/>
      <c r="B580" s="54"/>
      <c r="C580" s="54"/>
      <c r="D580" s="54"/>
      <c r="E580" s="54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39"/>
      <c r="AA580" s="139"/>
      <c r="AB580" s="55"/>
      <c r="AC580" s="70"/>
    </row>
    <row r="581" spans="1:29" ht="12.75">
      <c r="A581" s="54"/>
      <c r="B581" s="54"/>
      <c r="C581" s="54"/>
      <c r="D581" s="54"/>
      <c r="E581" s="54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39"/>
      <c r="AA581" s="139"/>
      <c r="AB581" s="55"/>
      <c r="AC581" s="70"/>
    </row>
    <row r="582" spans="1:29" ht="12.75">
      <c r="A582" s="54"/>
      <c r="B582" s="54"/>
      <c r="C582" s="54"/>
      <c r="D582" s="54"/>
      <c r="E582" s="54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39"/>
      <c r="AA582" s="139"/>
      <c r="AB582" s="55"/>
      <c r="AC582" s="70"/>
    </row>
    <row r="583" spans="1:29" ht="12.75">
      <c r="A583" s="54"/>
      <c r="B583" s="54"/>
      <c r="C583" s="54"/>
      <c r="D583" s="54"/>
      <c r="E583" s="54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39"/>
      <c r="AA583" s="139"/>
      <c r="AB583" s="55"/>
      <c r="AC583" s="70"/>
    </row>
    <row r="584" spans="1:29" ht="12.75">
      <c r="A584" s="54"/>
      <c r="B584" s="54"/>
      <c r="C584" s="54"/>
      <c r="D584" s="54"/>
      <c r="E584" s="54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39"/>
      <c r="AA584" s="139"/>
      <c r="AB584" s="55"/>
      <c r="AC584" s="70"/>
    </row>
    <row r="585" spans="1:29" ht="12.75">
      <c r="A585" s="54"/>
      <c r="B585" s="54"/>
      <c r="C585" s="54"/>
      <c r="D585" s="54"/>
      <c r="E585" s="54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39"/>
      <c r="AA585" s="139"/>
      <c r="AB585" s="55"/>
      <c r="AC585" s="70"/>
    </row>
    <row r="586" spans="1:29" ht="12.75">
      <c r="A586" s="54"/>
      <c r="B586" s="54"/>
      <c r="C586" s="54"/>
      <c r="D586" s="54"/>
      <c r="E586" s="54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39"/>
      <c r="AA586" s="139"/>
      <c r="AB586" s="55"/>
      <c r="AC586" s="70"/>
    </row>
    <row r="587" spans="1:29" ht="12.75">
      <c r="A587" s="54"/>
      <c r="B587" s="54"/>
      <c r="C587" s="54"/>
      <c r="D587" s="54"/>
      <c r="E587" s="54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39"/>
      <c r="AA587" s="139"/>
      <c r="AB587" s="55"/>
      <c r="AC587" s="70"/>
    </row>
    <row r="588" spans="1:29" ht="12.75">
      <c r="A588" s="54"/>
      <c r="B588" s="54"/>
      <c r="C588" s="54"/>
      <c r="D588" s="54"/>
      <c r="E588" s="54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39"/>
      <c r="AA588" s="139"/>
      <c r="AB588" s="55"/>
      <c r="AC588" s="70"/>
    </row>
    <row r="589" spans="1:29" ht="12.75">
      <c r="A589" s="54"/>
      <c r="B589" s="54"/>
      <c r="C589" s="54"/>
      <c r="D589" s="54"/>
      <c r="E589" s="54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39"/>
      <c r="AA589" s="139"/>
      <c r="AB589" s="55"/>
      <c r="AC589" s="70"/>
    </row>
    <row r="590" spans="1:29" ht="12.75">
      <c r="A590" s="54"/>
      <c r="B590" s="54"/>
      <c r="C590" s="54"/>
      <c r="D590" s="54"/>
      <c r="E590" s="54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39"/>
      <c r="AA590" s="139"/>
      <c r="AB590" s="55"/>
      <c r="AC590" s="70"/>
    </row>
    <row r="591" spans="1:29" ht="12.75">
      <c r="A591" s="54"/>
      <c r="B591" s="54"/>
      <c r="C591" s="54"/>
      <c r="D591" s="54"/>
      <c r="E591" s="54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39"/>
      <c r="AA591" s="139"/>
      <c r="AB591" s="55"/>
      <c r="AC591" s="70"/>
    </row>
    <row r="592" spans="1:29" ht="12.75">
      <c r="A592" s="54"/>
      <c r="B592" s="54"/>
      <c r="C592" s="54"/>
      <c r="D592" s="54"/>
      <c r="E592" s="54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39"/>
      <c r="AA592" s="139"/>
      <c r="AB592" s="55"/>
      <c r="AC592" s="70"/>
    </row>
    <row r="593" spans="1:29" ht="12.75">
      <c r="A593" s="54"/>
      <c r="B593" s="54"/>
      <c r="C593" s="54"/>
      <c r="D593" s="54"/>
      <c r="E593" s="54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39"/>
      <c r="AA593" s="139"/>
      <c r="AB593" s="55"/>
      <c r="AC593" s="70"/>
    </row>
    <row r="594" spans="1:29" ht="12.75">
      <c r="A594" s="54"/>
      <c r="B594" s="54"/>
      <c r="C594" s="54"/>
      <c r="D594" s="54"/>
      <c r="E594" s="54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39"/>
      <c r="AA594" s="139"/>
      <c r="AB594" s="55"/>
      <c r="AC594" s="70"/>
    </row>
    <row r="595" spans="1:29" ht="12.75">
      <c r="A595" s="54"/>
      <c r="B595" s="54"/>
      <c r="C595" s="54"/>
      <c r="D595" s="54"/>
      <c r="E595" s="54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39"/>
      <c r="AA595" s="139"/>
      <c r="AB595" s="55"/>
      <c r="AC595" s="70"/>
    </row>
    <row r="596" spans="1:29" ht="12.75">
      <c r="A596" s="54"/>
      <c r="B596" s="54"/>
      <c r="C596" s="54"/>
      <c r="D596" s="54"/>
      <c r="E596" s="54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39"/>
      <c r="AA596" s="139"/>
      <c r="AB596" s="55"/>
      <c r="AC596" s="70"/>
    </row>
    <row r="597" spans="1:29" ht="12.75">
      <c r="A597" s="54"/>
      <c r="B597" s="54"/>
      <c r="C597" s="54"/>
      <c r="D597" s="54"/>
      <c r="E597" s="54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39"/>
      <c r="AA597" s="139"/>
      <c r="AB597" s="55"/>
      <c r="AC597" s="70"/>
    </row>
    <row r="598" spans="1:29" ht="12.75">
      <c r="A598" s="54"/>
      <c r="B598" s="54"/>
      <c r="C598" s="54"/>
      <c r="D598" s="54"/>
      <c r="E598" s="54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39"/>
      <c r="AA598" s="139"/>
      <c r="AB598" s="55"/>
      <c r="AC598" s="70"/>
    </row>
    <row r="599" spans="1:29" ht="12.75">
      <c r="A599" s="54"/>
      <c r="B599" s="54"/>
      <c r="C599" s="54"/>
      <c r="D599" s="54"/>
      <c r="E599" s="54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39"/>
      <c r="AA599" s="139"/>
      <c r="AB599" s="55"/>
      <c r="AC599" s="70"/>
    </row>
    <row r="600" spans="1:29" ht="12.75">
      <c r="A600" s="54"/>
      <c r="B600" s="54"/>
      <c r="C600" s="54"/>
      <c r="D600" s="54"/>
      <c r="E600" s="54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39"/>
      <c r="AA600" s="139"/>
      <c r="AB600" s="55"/>
      <c r="AC600" s="70"/>
    </row>
    <row r="601" spans="1:29" ht="12.75">
      <c r="A601" s="54"/>
      <c r="B601" s="54"/>
      <c r="C601" s="54"/>
      <c r="D601" s="54"/>
      <c r="E601" s="54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39"/>
      <c r="AA601" s="139"/>
      <c r="AB601" s="55"/>
      <c r="AC601" s="70"/>
    </row>
    <row r="602" spans="1:29" ht="12.75">
      <c r="A602" s="54"/>
      <c r="B602" s="54"/>
      <c r="C602" s="54"/>
      <c r="D602" s="54"/>
      <c r="E602" s="54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39"/>
      <c r="AA602" s="139"/>
      <c r="AB602" s="55"/>
      <c r="AC602" s="70"/>
    </row>
    <row r="603" spans="1:29" ht="12.75">
      <c r="A603" s="54"/>
      <c r="B603" s="54"/>
      <c r="C603" s="54"/>
      <c r="D603" s="54"/>
      <c r="E603" s="54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39"/>
      <c r="AA603" s="139"/>
      <c r="AB603" s="55"/>
      <c r="AC603" s="70"/>
    </row>
    <row r="604" spans="1:29" ht="12.75">
      <c r="A604" s="54"/>
      <c r="B604" s="54"/>
      <c r="C604" s="54"/>
      <c r="D604" s="54"/>
      <c r="E604" s="54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39"/>
      <c r="AA604" s="139"/>
      <c r="AB604" s="55"/>
      <c r="AC604" s="70"/>
    </row>
    <row r="605" spans="1:29" ht="12.75">
      <c r="A605" s="54"/>
      <c r="B605" s="54"/>
      <c r="C605" s="54"/>
      <c r="D605" s="54"/>
      <c r="E605" s="54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39"/>
      <c r="AA605" s="139"/>
      <c r="AB605" s="55"/>
      <c r="AC605" s="70"/>
    </row>
    <row r="606" spans="1:29" ht="12.75">
      <c r="A606" s="54"/>
      <c r="B606" s="54"/>
      <c r="C606" s="54"/>
      <c r="D606" s="54"/>
      <c r="E606" s="54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39"/>
      <c r="AA606" s="139"/>
      <c r="AB606" s="55"/>
      <c r="AC606" s="70"/>
    </row>
    <row r="607" spans="1:29" ht="12.75">
      <c r="A607" s="54"/>
      <c r="B607" s="54"/>
      <c r="C607" s="54"/>
      <c r="D607" s="54"/>
      <c r="E607" s="54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39"/>
      <c r="AA607" s="139"/>
      <c r="AB607" s="55"/>
      <c r="AC607" s="70"/>
    </row>
    <row r="608" spans="1:29" ht="12.75">
      <c r="A608" s="54"/>
      <c r="B608" s="54"/>
      <c r="C608" s="54"/>
      <c r="D608" s="54"/>
      <c r="E608" s="54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39"/>
      <c r="AA608" s="139"/>
      <c r="AB608" s="55"/>
      <c r="AC608" s="70"/>
    </row>
    <row r="609" spans="1:29" ht="12.75">
      <c r="A609" s="54"/>
      <c r="B609" s="54"/>
      <c r="C609" s="54"/>
      <c r="D609" s="54"/>
      <c r="E609" s="54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39"/>
      <c r="AA609" s="139"/>
      <c r="AB609" s="55"/>
      <c r="AC609" s="70"/>
    </row>
    <row r="610" spans="1:29" ht="12.75">
      <c r="A610" s="54"/>
      <c r="B610" s="54"/>
      <c r="C610" s="54"/>
      <c r="D610" s="54"/>
      <c r="E610" s="54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39"/>
      <c r="AA610" s="139"/>
      <c r="AB610" s="55"/>
      <c r="AC610" s="70"/>
    </row>
    <row r="611" spans="1:29" ht="12.75">
      <c r="A611" s="54"/>
      <c r="B611" s="54"/>
      <c r="C611" s="54"/>
      <c r="D611" s="54"/>
      <c r="E611" s="54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39"/>
      <c r="AA611" s="139"/>
      <c r="AB611" s="55"/>
      <c r="AC611" s="70"/>
    </row>
    <row r="612" spans="1:29" ht="12.75">
      <c r="A612" s="54"/>
      <c r="B612" s="54"/>
      <c r="C612" s="54"/>
      <c r="D612" s="54"/>
      <c r="E612" s="54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39"/>
      <c r="AA612" s="139"/>
      <c r="AB612" s="55"/>
      <c r="AC612" s="70"/>
    </row>
    <row r="613" spans="1:29" ht="12.75">
      <c r="A613" s="54"/>
      <c r="B613" s="54"/>
      <c r="C613" s="54"/>
      <c r="D613" s="54"/>
      <c r="E613" s="54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39"/>
      <c r="AA613" s="139"/>
      <c r="AB613" s="55"/>
      <c r="AC613" s="70"/>
    </row>
    <row r="614" spans="1:29" ht="12.75">
      <c r="A614" s="54"/>
      <c r="B614" s="54"/>
      <c r="C614" s="54"/>
      <c r="D614" s="54"/>
      <c r="E614" s="54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39"/>
      <c r="AA614" s="139"/>
      <c r="AB614" s="55"/>
      <c r="AC614" s="70"/>
    </row>
    <row r="615" spans="1:29" ht="12.75">
      <c r="A615" s="54"/>
      <c r="B615" s="54"/>
      <c r="C615" s="54"/>
      <c r="D615" s="54"/>
      <c r="E615" s="54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39"/>
      <c r="AA615" s="139"/>
      <c r="AB615" s="55"/>
      <c r="AC615" s="70"/>
    </row>
    <row r="616" spans="1:29" ht="12.75">
      <c r="A616" s="54"/>
      <c r="B616" s="54"/>
      <c r="C616" s="54"/>
      <c r="D616" s="54"/>
      <c r="E616" s="54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39"/>
      <c r="AA616" s="139"/>
      <c r="AB616" s="55"/>
      <c r="AC616" s="70"/>
    </row>
    <row r="617" spans="1:29" ht="12.75">
      <c r="A617" s="54"/>
      <c r="B617" s="54"/>
      <c r="C617" s="54"/>
      <c r="D617" s="54"/>
      <c r="E617" s="54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39"/>
      <c r="AA617" s="139"/>
      <c r="AB617" s="55"/>
      <c r="AC617" s="70"/>
    </row>
    <row r="618" spans="1:29" ht="12.75">
      <c r="A618" s="54"/>
      <c r="B618" s="54"/>
      <c r="C618" s="54"/>
      <c r="D618" s="54"/>
      <c r="E618" s="54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39"/>
      <c r="AA618" s="139"/>
      <c r="AB618" s="55"/>
      <c r="AC618" s="70"/>
    </row>
    <row r="619" spans="1:29" ht="12.75">
      <c r="A619" s="54"/>
      <c r="B619" s="54"/>
      <c r="C619" s="54"/>
      <c r="D619" s="54"/>
      <c r="E619" s="54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39"/>
      <c r="AA619" s="139"/>
      <c r="AB619" s="55"/>
      <c r="AC619" s="70"/>
    </row>
    <row r="620" spans="1:29" ht="12.75">
      <c r="A620" s="54"/>
      <c r="B620" s="54"/>
      <c r="C620" s="54"/>
      <c r="D620" s="54"/>
      <c r="E620" s="54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39"/>
      <c r="AA620" s="139"/>
      <c r="AB620" s="55"/>
      <c r="AC620" s="70"/>
    </row>
    <row r="621" spans="1:29" ht="12.75">
      <c r="A621" s="54"/>
      <c r="B621" s="54"/>
      <c r="C621" s="54"/>
      <c r="D621" s="54"/>
      <c r="E621" s="54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39"/>
      <c r="AA621" s="139"/>
      <c r="AB621" s="55"/>
      <c r="AC621" s="70"/>
    </row>
    <row r="622" spans="1:29" ht="12.75">
      <c r="A622" s="54"/>
      <c r="B622" s="54"/>
      <c r="C622" s="54"/>
      <c r="D622" s="54"/>
      <c r="E622" s="54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39"/>
      <c r="AA622" s="139"/>
      <c r="AB622" s="55"/>
      <c r="AC622" s="70"/>
    </row>
    <row r="623" spans="1:29" ht="12.75">
      <c r="A623" s="54"/>
      <c r="B623" s="54"/>
      <c r="C623" s="54"/>
      <c r="D623" s="54"/>
      <c r="E623" s="54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39"/>
      <c r="AA623" s="139"/>
      <c r="AB623" s="55"/>
      <c r="AC623" s="70"/>
    </row>
    <row r="624" spans="1:29" ht="12.75">
      <c r="A624" s="54"/>
      <c r="B624" s="54"/>
      <c r="C624" s="54"/>
      <c r="D624" s="54"/>
      <c r="E624" s="54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39"/>
      <c r="AA624" s="139"/>
      <c r="AB624" s="55"/>
      <c r="AC624" s="70"/>
    </row>
    <row r="625" spans="1:29" ht="12.75">
      <c r="A625" s="54"/>
      <c r="B625" s="54"/>
      <c r="C625" s="54"/>
      <c r="D625" s="54"/>
      <c r="E625" s="54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39"/>
      <c r="AA625" s="139"/>
      <c r="AB625" s="55"/>
      <c r="AC625" s="70"/>
    </row>
    <row r="626" spans="1:29" ht="12.75">
      <c r="A626" s="54"/>
      <c r="B626" s="54"/>
      <c r="C626" s="54"/>
      <c r="D626" s="54"/>
      <c r="E626" s="54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39"/>
      <c r="AA626" s="139"/>
      <c r="AB626" s="55"/>
      <c r="AC626" s="70"/>
    </row>
    <row r="627" spans="1:29" ht="12.75">
      <c r="A627" s="54"/>
      <c r="B627" s="54"/>
      <c r="C627" s="54"/>
      <c r="D627" s="54"/>
      <c r="E627" s="54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39"/>
      <c r="AA627" s="139"/>
      <c r="AB627" s="55"/>
      <c r="AC627" s="70"/>
    </row>
    <row r="628" spans="1:29" ht="12.75">
      <c r="A628" s="54"/>
      <c r="B628" s="54"/>
      <c r="C628" s="54"/>
      <c r="D628" s="54"/>
      <c r="E628" s="54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39"/>
      <c r="AA628" s="139"/>
      <c r="AB628" s="55"/>
      <c r="AC628" s="70"/>
    </row>
    <row r="629" spans="1:29" ht="12.75">
      <c r="A629" s="54"/>
      <c r="B629" s="54"/>
      <c r="C629" s="54"/>
      <c r="D629" s="54"/>
      <c r="E629" s="54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39"/>
      <c r="AA629" s="139"/>
      <c r="AB629" s="55"/>
      <c r="AC629" s="70"/>
    </row>
    <row r="630" spans="1:29" ht="12.75">
      <c r="A630" s="54"/>
      <c r="B630" s="54"/>
      <c r="C630" s="54"/>
      <c r="D630" s="54"/>
      <c r="E630" s="54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39"/>
      <c r="AA630" s="139"/>
      <c r="AB630" s="55"/>
      <c r="AC630" s="70"/>
    </row>
  </sheetData>
  <sheetProtection/>
  <mergeCells count="5">
    <mergeCell ref="F15:H15"/>
    <mergeCell ref="G16:I16"/>
    <mergeCell ref="H17:J17"/>
    <mergeCell ref="I15:K15"/>
    <mergeCell ref="J16:L16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N19"/>
  <sheetViews>
    <sheetView zoomScalePageLayoutView="0" workbookViewId="0" topLeftCell="A1">
      <selection activeCell="A6" sqref="A6:E15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24.14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8515625" style="0" customWidth="1"/>
  </cols>
  <sheetData>
    <row r="2" ht="15.75">
      <c r="A2" s="2" t="s">
        <v>197</v>
      </c>
    </row>
    <row r="3" spans="1:10" ht="15.75">
      <c r="A3" s="2" t="s">
        <v>85</v>
      </c>
      <c r="H3" t="s">
        <v>200</v>
      </c>
      <c r="J3">
        <f>Sheet5!K7</f>
        <v>0</v>
      </c>
    </row>
    <row r="4" ht="12.75">
      <c r="A4" t="s">
        <v>198</v>
      </c>
    </row>
    <row r="5" spans="6:14" ht="12.75">
      <c r="F5" s="35"/>
      <c r="K5" s="35"/>
      <c r="M5" s="35"/>
      <c r="N5" s="35"/>
    </row>
    <row r="13" spans="3:11" ht="15.75">
      <c r="C13" s="74" t="s">
        <v>310</v>
      </c>
      <c r="F13" s="172" t="s">
        <v>312</v>
      </c>
      <c r="G13" s="172"/>
      <c r="H13" s="172"/>
      <c r="I13" s="173" t="s">
        <v>318</v>
      </c>
      <c r="J13" s="173"/>
      <c r="K13" s="173"/>
    </row>
    <row r="14" spans="3:11" ht="15.75">
      <c r="C14" s="154">
        <v>40579</v>
      </c>
      <c r="F14" s="115"/>
      <c r="G14" s="173" t="s">
        <v>314</v>
      </c>
      <c r="H14" s="173"/>
      <c r="I14" s="173"/>
      <c r="J14" s="170"/>
      <c r="K14" s="170"/>
    </row>
    <row r="15" spans="3:10" ht="12.75">
      <c r="C15" s="4" t="s">
        <v>220</v>
      </c>
      <c r="F15" s="115"/>
      <c r="G15" s="115"/>
      <c r="H15" s="173" t="s">
        <v>316</v>
      </c>
      <c r="I15" s="173"/>
      <c r="J15" s="173"/>
    </row>
    <row r="16" spans="1:11" ht="12.75">
      <c r="A16" s="81"/>
      <c r="B16" s="80" t="s">
        <v>89</v>
      </c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3.5" thickBot="1">
      <c r="A17" s="84" t="s">
        <v>104</v>
      </c>
      <c r="B17" s="83" t="s">
        <v>90</v>
      </c>
      <c r="C17" s="82" t="s">
        <v>3</v>
      </c>
      <c r="D17" s="82" t="s">
        <v>4</v>
      </c>
      <c r="E17" s="83" t="s">
        <v>182</v>
      </c>
      <c r="F17" s="84" t="s">
        <v>201</v>
      </c>
      <c r="G17" s="83" t="s">
        <v>223</v>
      </c>
      <c r="H17" s="83" t="s">
        <v>203</v>
      </c>
      <c r="I17" s="83" t="s">
        <v>204</v>
      </c>
      <c r="J17" s="83" t="s">
        <v>78</v>
      </c>
      <c r="K17" s="85" t="s">
        <v>83</v>
      </c>
    </row>
    <row r="18" spans="1:11" ht="12.75">
      <c r="A18" s="95">
        <v>1</v>
      </c>
      <c r="B18" s="94" t="e">
        <v>#DIV/0!</v>
      </c>
      <c r="C18" s="60" t="s">
        <v>10</v>
      </c>
      <c r="D18" s="61" t="s">
        <v>217</v>
      </c>
      <c r="E18" s="61" t="s">
        <v>89</v>
      </c>
      <c r="F18" s="155"/>
      <c r="G18" s="137"/>
      <c r="H18" s="137"/>
      <c r="I18" s="137"/>
      <c r="J18" s="138">
        <v>0</v>
      </c>
      <c r="K18" s="138" t="e">
        <v>#DIV/0!</v>
      </c>
    </row>
    <row r="19" spans="1:11" ht="12.75">
      <c r="A19" s="70">
        <v>2</v>
      </c>
      <c r="B19" s="94" t="e">
        <v>#DIV/0!</v>
      </c>
      <c r="C19" s="58" t="s">
        <v>151</v>
      </c>
      <c r="D19" s="59" t="s">
        <v>218</v>
      </c>
      <c r="E19" s="59" t="s">
        <v>8</v>
      </c>
      <c r="F19" s="139"/>
      <c r="G19" s="139"/>
      <c r="H19" s="139"/>
      <c r="I19" s="139"/>
      <c r="J19" s="138">
        <v>0</v>
      </c>
      <c r="K19" s="138" t="e">
        <v>#DIV/0!</v>
      </c>
    </row>
  </sheetData>
  <sheetProtection/>
  <mergeCells count="5">
    <mergeCell ref="F13:H13"/>
    <mergeCell ref="I13:K13"/>
    <mergeCell ref="G14:I14"/>
    <mergeCell ref="J14:K14"/>
    <mergeCell ref="H15:J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Z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7.00390625" style="0" customWidth="1"/>
    <col min="3" max="3" width="16.7109375" style="0" customWidth="1"/>
    <col min="4" max="4" width="5.421875" style="0" customWidth="1"/>
    <col min="5" max="5" width="3.8515625" style="0" customWidth="1"/>
    <col min="6" max="9" width="5.00390625" style="0" customWidth="1"/>
    <col min="10" max="10" width="5.57421875" style="0" customWidth="1"/>
    <col min="11" max="11" width="7.00390625" style="0" customWidth="1"/>
  </cols>
  <sheetData>
    <row r="1" spans="4:20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4:20" ht="12.75">
      <c r="D2" s="20" t="s">
        <v>236</v>
      </c>
      <c r="E2" s="131" t="s">
        <v>250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3:20" ht="15.75">
      <c r="C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3:20" ht="15.75">
      <c r="C4" s="2" t="s">
        <v>133</v>
      </c>
      <c r="D4" s="16"/>
      <c r="E4" s="131" t="s">
        <v>251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4:20" ht="12.75">
      <c r="D5" s="20" t="s">
        <v>236</v>
      </c>
      <c r="E5" s="131" t="s">
        <v>300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3:20" ht="15.75">
      <c r="C6" s="2" t="s">
        <v>234</v>
      </c>
      <c r="D6" s="16"/>
      <c r="E6" s="18"/>
      <c r="F6" s="18" t="s">
        <v>301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3:20" ht="15.75">
      <c r="C7" s="2" t="s">
        <v>206</v>
      </c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3:20" ht="15.75">
      <c r="C8" s="2"/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4:20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4:20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6"/>
      <c r="V11" s="18"/>
      <c r="W11" s="18"/>
      <c r="X11" s="18"/>
      <c r="Y11" s="18"/>
      <c r="Z11" s="18"/>
    </row>
    <row r="12" ht="13.5" thickTop="1"/>
    <row r="20" spans="3:11" ht="15.75">
      <c r="C20" s="74" t="s">
        <v>310</v>
      </c>
      <c r="F20" s="172" t="s">
        <v>311</v>
      </c>
      <c r="G20" s="172"/>
      <c r="H20" s="172"/>
      <c r="I20" s="173" t="s">
        <v>317</v>
      </c>
      <c r="J20" s="173"/>
      <c r="K20" s="173"/>
    </row>
    <row r="21" spans="3:11" ht="15.75">
      <c r="C21" s="154">
        <v>40579</v>
      </c>
      <c r="F21" s="115"/>
      <c r="G21" s="173" t="s">
        <v>313</v>
      </c>
      <c r="H21" s="173"/>
      <c r="I21" s="173"/>
      <c r="J21" s="170"/>
      <c r="K21" s="170"/>
    </row>
    <row r="22" spans="3:10" ht="12.75">
      <c r="C22" s="4" t="s">
        <v>219</v>
      </c>
      <c r="F22" s="115"/>
      <c r="G22" s="115"/>
      <c r="H22" s="173" t="s">
        <v>315</v>
      </c>
      <c r="I22" s="173"/>
      <c r="J22" s="173"/>
    </row>
    <row r="23" spans="1:11" ht="13.5" thickBot="1">
      <c r="A23" s="84" t="s">
        <v>104</v>
      </c>
      <c r="B23" s="83" t="s">
        <v>90</v>
      </c>
      <c r="C23" s="82" t="s">
        <v>3</v>
      </c>
      <c r="D23" s="82" t="s">
        <v>4</v>
      </c>
      <c r="E23" s="83" t="s">
        <v>182</v>
      </c>
      <c r="F23" s="84" t="s">
        <v>222</v>
      </c>
      <c r="G23" s="83" t="s">
        <v>195</v>
      </c>
      <c r="H23" s="83" t="s">
        <v>202</v>
      </c>
      <c r="I23" s="83" t="s">
        <v>327</v>
      </c>
      <c r="J23" s="83" t="s">
        <v>78</v>
      </c>
      <c r="K23" s="85" t="s">
        <v>83</v>
      </c>
    </row>
    <row r="24" spans="1:11" ht="12.75">
      <c r="A24" s="95">
        <v>1</v>
      </c>
      <c r="B24" s="94" t="e">
        <v>#DIV/0!</v>
      </c>
      <c r="C24" s="60" t="s">
        <v>10</v>
      </c>
      <c r="D24" s="61" t="s">
        <v>217</v>
      </c>
      <c r="E24" s="61" t="s">
        <v>89</v>
      </c>
      <c r="F24" s="155"/>
      <c r="G24" s="137"/>
      <c r="H24" s="137"/>
      <c r="I24" s="137"/>
      <c r="J24" s="138">
        <v>0</v>
      </c>
      <c r="K24" s="138" t="e">
        <v>#DIV/0!</v>
      </c>
    </row>
    <row r="25" spans="1:11" ht="12.75">
      <c r="A25" s="70">
        <v>2</v>
      </c>
      <c r="B25" s="94" t="e">
        <v>#DIV/0!</v>
      </c>
      <c r="C25" s="58" t="s">
        <v>151</v>
      </c>
      <c r="D25" s="59" t="s">
        <v>218</v>
      </c>
      <c r="E25" s="59" t="s">
        <v>8</v>
      </c>
      <c r="F25" s="139"/>
      <c r="G25" s="139"/>
      <c r="H25" s="139"/>
      <c r="I25" s="139"/>
      <c r="J25" s="138">
        <v>0</v>
      </c>
      <c r="K25" s="138" t="e">
        <v>#DIV/0!</v>
      </c>
    </row>
  </sheetData>
  <sheetProtection/>
  <mergeCells count="5">
    <mergeCell ref="F20:H20"/>
    <mergeCell ref="I20:K20"/>
    <mergeCell ref="G21:I21"/>
    <mergeCell ref="J21:K21"/>
    <mergeCell ref="H22:J22"/>
  </mergeCells>
  <printOptions horizontalCentered="1"/>
  <pageMargins left="0.75" right="0.75" top="0.75" bottom="0.75" header="0.5" footer="0.5"/>
  <pageSetup horizontalDpi="300" verticalDpi="300" orientation="portrait" r:id="rId2"/>
  <headerFooter alignWithMargins="0">
    <oddHeader>&amp;C&amp;B STAGE SUBSET Handgun&amp;B page &amp;P of &amp;N</oddHead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Z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7.00390625" style="0" customWidth="1"/>
    <col min="3" max="3" width="16.7109375" style="0" customWidth="1"/>
    <col min="4" max="4" width="5.421875" style="0" customWidth="1"/>
    <col min="5" max="5" width="3.8515625" style="0" customWidth="1"/>
    <col min="6" max="9" width="5.00390625" style="0" customWidth="1"/>
    <col min="10" max="10" width="5.57421875" style="0" customWidth="1"/>
    <col min="11" max="11" width="7.00390625" style="0" customWidth="1"/>
  </cols>
  <sheetData>
    <row r="1" spans="4:20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4:20" ht="12.75">
      <c r="D2" s="20" t="s">
        <v>236</v>
      </c>
      <c r="E2" s="131" t="s">
        <v>252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3:20" ht="15.75">
      <c r="C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3:20" ht="15.75">
      <c r="C4" s="2" t="s">
        <v>133</v>
      </c>
      <c r="D4" s="16"/>
      <c r="E4" s="131" t="s">
        <v>253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4:20" ht="12.75">
      <c r="D5" s="20" t="s">
        <v>236</v>
      </c>
      <c r="E5" s="131" t="s">
        <v>300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3:20" ht="15.75">
      <c r="C6" s="2" t="s">
        <v>207</v>
      </c>
      <c r="D6" s="16"/>
      <c r="E6" s="18"/>
      <c r="F6" s="18" t="s">
        <v>301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3:20" ht="15.75">
      <c r="C7" s="2" t="s">
        <v>206</v>
      </c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3:20" ht="15.75">
      <c r="C8" s="2"/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4:20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4:20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6"/>
      <c r="V11" s="18"/>
      <c r="W11" s="18"/>
      <c r="X11" s="18"/>
      <c r="Y11" s="18"/>
      <c r="Z11" s="18"/>
    </row>
    <row r="12" ht="13.5" thickTop="1"/>
    <row r="20" spans="3:11" ht="15.75">
      <c r="C20" s="74" t="s">
        <v>310</v>
      </c>
      <c r="F20" s="172" t="s">
        <v>312</v>
      </c>
      <c r="G20" s="172"/>
      <c r="H20" s="172"/>
      <c r="I20" s="173" t="s">
        <v>318</v>
      </c>
      <c r="J20" s="173"/>
      <c r="K20" s="173"/>
    </row>
    <row r="21" spans="3:11" ht="15.75">
      <c r="C21" s="154">
        <v>40579</v>
      </c>
      <c r="F21" s="115"/>
      <c r="G21" s="173" t="s">
        <v>314</v>
      </c>
      <c r="H21" s="173"/>
      <c r="I21" s="173"/>
      <c r="J21" s="170"/>
      <c r="K21" s="170"/>
    </row>
    <row r="22" spans="3:10" ht="12.75">
      <c r="C22" s="4" t="s">
        <v>220</v>
      </c>
      <c r="F22" s="115"/>
      <c r="G22" s="115"/>
      <c r="H22" s="173" t="s">
        <v>316</v>
      </c>
      <c r="I22" s="173"/>
      <c r="J22" s="173"/>
    </row>
    <row r="23" spans="1:11" ht="13.5" thickBot="1">
      <c r="A23" s="84" t="s">
        <v>104</v>
      </c>
      <c r="B23" s="83" t="s">
        <v>90</v>
      </c>
      <c r="C23" s="82" t="s">
        <v>3</v>
      </c>
      <c r="D23" s="82" t="s">
        <v>4</v>
      </c>
      <c r="E23" s="83" t="s">
        <v>182</v>
      </c>
      <c r="F23" s="84" t="s">
        <v>201</v>
      </c>
      <c r="G23" s="83" t="s">
        <v>223</v>
      </c>
      <c r="H23" s="83" t="s">
        <v>203</v>
      </c>
      <c r="I23" s="83" t="s">
        <v>204</v>
      </c>
      <c r="J23" s="83" t="s">
        <v>78</v>
      </c>
      <c r="K23" s="85" t="s">
        <v>83</v>
      </c>
    </row>
    <row r="24" spans="1:11" ht="12.75">
      <c r="A24" s="95">
        <v>1</v>
      </c>
      <c r="B24" s="94" t="e">
        <v>#DIV/0!</v>
      </c>
      <c r="C24" s="60" t="s">
        <v>10</v>
      </c>
      <c r="D24" s="61" t="s">
        <v>217</v>
      </c>
      <c r="E24" s="61" t="s">
        <v>89</v>
      </c>
      <c r="F24" s="155"/>
      <c r="G24" s="137"/>
      <c r="H24" s="137"/>
      <c r="I24" s="137"/>
      <c r="J24" s="138">
        <v>0</v>
      </c>
      <c r="K24" s="138" t="e">
        <v>#DIV/0!</v>
      </c>
    </row>
    <row r="25" spans="1:11" ht="12.75">
      <c r="A25" s="70">
        <v>2</v>
      </c>
      <c r="B25" s="94" t="e">
        <v>#DIV/0!</v>
      </c>
      <c r="C25" s="58" t="s">
        <v>151</v>
      </c>
      <c r="D25" s="59" t="s">
        <v>218</v>
      </c>
      <c r="E25" s="59" t="s">
        <v>8</v>
      </c>
      <c r="F25" s="139"/>
      <c r="G25" s="139"/>
      <c r="H25" s="139"/>
      <c r="I25" s="139"/>
      <c r="J25" s="138">
        <v>0</v>
      </c>
      <c r="K25" s="138" t="e">
        <v>#DIV/0!</v>
      </c>
    </row>
  </sheetData>
  <sheetProtection/>
  <mergeCells count="5">
    <mergeCell ref="F20:H20"/>
    <mergeCell ref="I20:K20"/>
    <mergeCell ref="G21:I21"/>
    <mergeCell ref="J21:K21"/>
    <mergeCell ref="H22:J22"/>
  </mergeCells>
  <printOptions horizontalCentered="1"/>
  <pageMargins left="0.75" right="0.75" top="0.75" bottom="0.75" header="0.5" footer="0.5"/>
  <pageSetup horizontalDpi="300" verticalDpi="300" orientation="portrait" r:id="rId2"/>
  <headerFooter alignWithMargins="0">
    <oddHeader>&amp;C&amp;B STAGE SUBSET Rifle&amp;B page &amp;P of &amp;N</oddHead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C1:Z1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19.57421875" style="0" customWidth="1"/>
    <col min="4" max="4" width="6.00390625" style="0" customWidth="1"/>
    <col min="5" max="5" width="6.421875" style="0" customWidth="1"/>
  </cols>
  <sheetData>
    <row r="1" spans="4:20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4:20" ht="12.75">
      <c r="D2" s="20" t="s">
        <v>236</v>
      </c>
      <c r="E2" s="131" t="s">
        <v>276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3:20" ht="15.75">
      <c r="C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3:20" ht="15.75">
      <c r="C4" s="2" t="s">
        <v>133</v>
      </c>
      <c r="D4" s="16"/>
      <c r="E4" s="131" t="s">
        <v>277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4:20" ht="12.75">
      <c r="D5" s="20" t="s">
        <v>236</v>
      </c>
      <c r="E5" s="131" t="s">
        <v>300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3:20" ht="15.75">
      <c r="C6" s="2" t="s">
        <v>208</v>
      </c>
      <c r="D6" s="16"/>
      <c r="E6" s="18"/>
      <c r="F6" s="18" t="s">
        <v>301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3:20" ht="15.75">
      <c r="C7" s="2" t="s">
        <v>206</v>
      </c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3:20" ht="15.75">
      <c r="C8" s="2"/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4:20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4:20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6"/>
      <c r="V11" s="18"/>
      <c r="W11" s="18"/>
      <c r="X11" s="18"/>
      <c r="Y11" s="18"/>
      <c r="Z11" s="18"/>
    </row>
    <row r="12" ht="13.5" thickTop="1"/>
  </sheetData>
  <sheetProtection/>
  <printOptions horizontalCentered="1"/>
  <pageMargins left="0.75" right="0.75" top="0.75" bottom="0.75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10"/>
  <sheetViews>
    <sheetView zoomScalePageLayoutView="0" workbookViewId="0" topLeftCell="A1">
      <selection activeCell="A11" sqref="A11:F11"/>
    </sheetView>
  </sheetViews>
  <sheetFormatPr defaultColWidth="9.140625" defaultRowHeight="12.75"/>
  <cols>
    <col min="1" max="1" width="6.7109375" style="0" customWidth="1"/>
    <col min="2" max="2" width="25.28125" style="0" customWidth="1"/>
    <col min="3" max="3" width="12.421875" style="0" customWidth="1"/>
  </cols>
  <sheetData>
    <row r="1" ht="15.75">
      <c r="A1" s="2" t="s">
        <v>81</v>
      </c>
    </row>
    <row r="2" ht="15.75">
      <c r="A2" s="2" t="s">
        <v>82</v>
      </c>
    </row>
    <row r="3" ht="12.75">
      <c r="A3" s="3" t="s">
        <v>60</v>
      </c>
    </row>
    <row r="4" spans="3:5" ht="12.75">
      <c r="C4" s="35" t="s">
        <v>61</v>
      </c>
      <c r="E4" s="35" t="s">
        <v>62</v>
      </c>
    </row>
    <row r="5" spans="3:5" ht="12.75">
      <c r="C5" s="35">
        <f>COUNTA(InRstr!A10:A310)</f>
        <v>2</v>
      </c>
      <c r="E5" s="35">
        <f>COUNTA(InRstr!I40:I59)</f>
        <v>8</v>
      </c>
    </row>
    <row r="7" ht="12.75">
      <c r="A7" t="s">
        <v>80</v>
      </c>
    </row>
    <row r="8" spans="3:6" ht="12.75">
      <c r="C8" s="4" t="s">
        <v>120</v>
      </c>
      <c r="F8" s="4" t="s">
        <v>21</v>
      </c>
    </row>
    <row r="9" spans="1:7" ht="13.5" thickBot="1">
      <c r="A9" s="45" t="s">
        <v>20</v>
      </c>
      <c r="B9" s="45" t="s">
        <v>3</v>
      </c>
      <c r="C9" s="45" t="s">
        <v>179</v>
      </c>
      <c r="D9" s="45" t="s">
        <v>4</v>
      </c>
      <c r="E9" s="45" t="s">
        <v>182</v>
      </c>
      <c r="F9" s="45" t="s">
        <v>6</v>
      </c>
      <c r="G9" s="35"/>
    </row>
    <row r="10" spans="1:6" ht="12.75">
      <c r="A10" s="41" t="s">
        <v>181</v>
      </c>
      <c r="B10" s="42" t="s">
        <v>10</v>
      </c>
      <c r="C10" s="43"/>
      <c r="D10" s="43" t="s">
        <v>217</v>
      </c>
      <c r="E10" s="43" t="s">
        <v>89</v>
      </c>
      <c r="F10" s="125"/>
    </row>
    <row r="11" spans="1:6" ht="12.75">
      <c r="A11" t="s">
        <v>181</v>
      </c>
      <c r="B11" s="42" t="s">
        <v>151</v>
      </c>
      <c r="C11" s="43"/>
      <c r="D11" s="43" t="s">
        <v>218</v>
      </c>
      <c r="E11" s="43" t="s">
        <v>8</v>
      </c>
      <c r="F11" s="44"/>
    </row>
    <row r="12" spans="2:6" ht="12.75">
      <c r="B12" s="54"/>
      <c r="C12" s="55"/>
      <c r="D12" s="55"/>
      <c r="E12" s="55"/>
      <c r="F12" s="65"/>
    </row>
    <row r="13" spans="2:6" ht="12.75">
      <c r="B13" s="42"/>
      <c r="C13" s="43"/>
      <c r="D13" s="43"/>
      <c r="E13" s="43"/>
      <c r="F13" s="44"/>
    </row>
    <row r="14" spans="2:6" ht="12.75">
      <c r="B14" s="42"/>
      <c r="C14" s="43"/>
      <c r="D14" s="43"/>
      <c r="E14" s="43"/>
      <c r="F14" s="44"/>
    </row>
    <row r="15" spans="2:6" ht="12.75">
      <c r="B15" s="42"/>
      <c r="C15" s="43"/>
      <c r="D15" s="43"/>
      <c r="E15" s="43"/>
      <c r="F15" s="44"/>
    </row>
    <row r="16" spans="2:6" ht="12.75">
      <c r="B16" s="42"/>
      <c r="C16" s="43"/>
      <c r="D16" s="43"/>
      <c r="E16" s="43"/>
      <c r="F16" s="44"/>
    </row>
    <row r="17" spans="2:6" ht="12.75">
      <c r="B17" s="54"/>
      <c r="C17" s="55"/>
      <c r="D17" s="55"/>
      <c r="E17" s="55"/>
      <c r="F17" s="65"/>
    </row>
    <row r="18" spans="2:6" ht="12.75">
      <c r="B18" s="54"/>
      <c r="C18" s="55"/>
      <c r="D18" s="55"/>
      <c r="E18" s="55"/>
      <c r="F18" s="65"/>
    </row>
    <row r="19" spans="2:6" ht="12.75">
      <c r="B19" s="54"/>
      <c r="C19" s="55"/>
      <c r="D19" s="55"/>
      <c r="E19" s="55"/>
      <c r="F19" s="65"/>
    </row>
    <row r="20" spans="2:6" ht="12.75">
      <c r="B20" s="42"/>
      <c r="C20" s="43"/>
      <c r="D20" s="43"/>
      <c r="E20" s="43"/>
      <c r="F20" s="44"/>
    </row>
    <row r="21" spans="2:6" ht="12.75">
      <c r="B21" s="54"/>
      <c r="C21" s="55"/>
      <c r="D21" s="55"/>
      <c r="E21" s="55"/>
      <c r="F21" s="65"/>
    </row>
    <row r="22" spans="2:6" ht="12.75">
      <c r="B22" s="42"/>
      <c r="C22" s="43"/>
      <c r="D22" s="43"/>
      <c r="E22" s="43"/>
      <c r="F22" s="44"/>
    </row>
    <row r="23" spans="2:6" ht="12.75">
      <c r="B23" s="42"/>
      <c r="C23" s="55"/>
      <c r="D23" s="55"/>
      <c r="E23" s="55"/>
      <c r="F23" s="65"/>
    </row>
    <row r="24" spans="2:6" ht="12.75">
      <c r="B24" s="54"/>
      <c r="C24" s="55"/>
      <c r="D24" s="55"/>
      <c r="E24" s="55"/>
      <c r="F24" s="65"/>
    </row>
    <row r="25" spans="2:6" ht="12.75">
      <c r="B25" s="42"/>
      <c r="C25" s="43"/>
      <c r="D25" s="43"/>
      <c r="E25" s="43"/>
      <c r="F25" s="44"/>
    </row>
    <row r="26" spans="2:6" ht="12.75">
      <c r="B26" s="54"/>
      <c r="C26" s="55"/>
      <c r="D26" s="55"/>
      <c r="E26" s="55"/>
      <c r="F26" s="65"/>
    </row>
    <row r="27" spans="2:6" ht="12.75">
      <c r="B27" s="42"/>
      <c r="C27" s="43"/>
      <c r="D27" s="43"/>
      <c r="E27" s="43"/>
      <c r="F27" s="44"/>
    </row>
    <row r="28" spans="2:6" ht="12.75">
      <c r="B28" s="42"/>
      <c r="C28" s="43"/>
      <c r="D28" s="43"/>
      <c r="E28" s="43"/>
      <c r="F28" s="44"/>
    </row>
    <row r="29" spans="2:6" ht="12.75">
      <c r="B29" s="42"/>
      <c r="C29" s="55"/>
      <c r="D29" s="55"/>
      <c r="E29" s="55"/>
      <c r="F29" s="44"/>
    </row>
    <row r="30" spans="2:6" ht="12.75">
      <c r="B30" s="42"/>
      <c r="C30" s="43"/>
      <c r="D30" s="43"/>
      <c r="E30" s="43"/>
      <c r="F30" s="44"/>
    </row>
    <row r="31" spans="2:6" ht="12.75">
      <c r="B31" s="54"/>
      <c r="C31" s="55"/>
      <c r="D31" s="55"/>
      <c r="E31" s="55"/>
      <c r="F31" s="65"/>
    </row>
    <row r="32" spans="2:6" ht="12.75">
      <c r="B32" s="42"/>
      <c r="C32" s="43"/>
      <c r="D32" s="43"/>
      <c r="E32" s="43"/>
      <c r="F32" s="65"/>
    </row>
    <row r="33" spans="2:6" ht="12.75">
      <c r="B33" s="54"/>
      <c r="C33" s="55"/>
      <c r="D33" s="55"/>
      <c r="E33" s="55"/>
      <c r="F33" s="65"/>
    </row>
    <row r="34" spans="2:6" ht="12.75">
      <c r="B34" s="42"/>
      <c r="C34" s="43"/>
      <c r="D34" s="43"/>
      <c r="E34" s="43"/>
      <c r="F34" s="65"/>
    </row>
    <row r="35" spans="2:6" ht="12.75">
      <c r="B35" s="51"/>
      <c r="C35" s="51"/>
      <c r="D35" s="51"/>
      <c r="E35" s="51"/>
      <c r="F35" s="51"/>
    </row>
    <row r="36" spans="2:6" ht="12.75">
      <c r="B36" s="51"/>
      <c r="C36" s="51"/>
      <c r="D36" s="51"/>
      <c r="E36" s="51"/>
      <c r="F36" s="51"/>
    </row>
    <row r="37" spans="2:6" ht="12.75">
      <c r="B37" s="51"/>
      <c r="C37" s="51"/>
      <c r="D37" s="51"/>
      <c r="E37" s="51"/>
      <c r="F37" s="51"/>
    </row>
    <row r="38" spans="2:6" ht="12.75">
      <c r="B38" s="51"/>
      <c r="C38" s="51"/>
      <c r="D38" s="51"/>
      <c r="E38" s="51"/>
      <c r="F38" s="51"/>
    </row>
    <row r="39" spans="2:6" ht="12.75">
      <c r="B39" s="51"/>
      <c r="C39" s="51"/>
      <c r="D39" s="51"/>
      <c r="E39" s="51"/>
      <c r="F39" s="51"/>
    </row>
    <row r="40" spans="2:6" ht="12.75">
      <c r="B40" s="51"/>
      <c r="C40" s="51"/>
      <c r="D40" s="51"/>
      <c r="E40" s="51"/>
      <c r="F40" s="51"/>
    </row>
    <row r="41" spans="2:6" ht="12.75">
      <c r="B41" s="51"/>
      <c r="C41" s="51"/>
      <c r="D41" s="51"/>
      <c r="E41" s="51"/>
      <c r="F41" s="51"/>
    </row>
    <row r="42" spans="2:6" ht="12.75">
      <c r="B42" s="51"/>
      <c r="C42" s="51"/>
      <c r="D42" s="51"/>
      <c r="E42" s="51"/>
      <c r="F42" s="51"/>
    </row>
    <row r="43" spans="2:6" ht="12.75">
      <c r="B43" s="51"/>
      <c r="C43" s="51"/>
      <c r="D43" s="51"/>
      <c r="E43" s="51"/>
      <c r="F43" s="51"/>
    </row>
    <row r="44" spans="2:6" ht="12.75">
      <c r="B44" s="51"/>
      <c r="C44" s="51"/>
      <c r="D44" s="51"/>
      <c r="E44" s="51"/>
      <c r="F44" s="51"/>
    </row>
    <row r="45" spans="2:6" ht="12.75">
      <c r="B45" s="51"/>
      <c r="C45" s="51"/>
      <c r="D45" s="51"/>
      <c r="E45" s="51"/>
      <c r="F45" s="51"/>
    </row>
    <row r="46" spans="2:6" ht="12.75">
      <c r="B46" s="51"/>
      <c r="C46" s="51"/>
      <c r="D46" s="51"/>
      <c r="E46" s="51"/>
      <c r="F46" s="51"/>
    </row>
    <row r="47" spans="2:6" ht="12.75">
      <c r="B47" s="51"/>
      <c r="C47" s="51"/>
      <c r="D47" s="51"/>
      <c r="E47" s="51"/>
      <c r="F47" s="51"/>
    </row>
    <row r="48" spans="2:6" ht="12.75">
      <c r="B48" s="51"/>
      <c r="C48" s="51"/>
      <c r="D48" s="51"/>
      <c r="E48" s="51"/>
      <c r="F48" s="51"/>
    </row>
    <row r="49" spans="2:6" ht="12.75">
      <c r="B49" s="51"/>
      <c r="C49" s="51"/>
      <c r="D49" s="51"/>
      <c r="E49" s="51"/>
      <c r="F49" s="51"/>
    </row>
    <row r="50" spans="2:6" ht="12.75">
      <c r="B50" s="51"/>
      <c r="C50" s="51"/>
      <c r="D50" s="51"/>
      <c r="E50" s="51"/>
      <c r="F50" s="51"/>
    </row>
    <row r="51" spans="2:6" ht="12.75">
      <c r="B51" s="51"/>
      <c r="C51" s="51"/>
      <c r="D51" s="51"/>
      <c r="E51" s="51"/>
      <c r="F51" s="51"/>
    </row>
    <row r="52" spans="2:6" ht="12.75">
      <c r="B52" s="51"/>
      <c r="C52" s="51"/>
      <c r="D52" s="51"/>
      <c r="E52" s="51"/>
      <c r="F52" s="51"/>
    </row>
    <row r="53" spans="2:6" ht="12.75">
      <c r="B53" s="51"/>
      <c r="C53" s="51"/>
      <c r="D53" s="51"/>
      <c r="E53" s="51"/>
      <c r="F53" s="51"/>
    </row>
    <row r="54" spans="2:6" ht="12.75">
      <c r="B54" s="51"/>
      <c r="C54" s="51"/>
      <c r="D54" s="51"/>
      <c r="E54" s="51"/>
      <c r="F54" s="51"/>
    </row>
    <row r="55" spans="2:6" ht="12.75">
      <c r="B55" s="51"/>
      <c r="C55" s="51"/>
      <c r="D55" s="51"/>
      <c r="E55" s="51"/>
      <c r="F55" s="51"/>
    </row>
    <row r="56" spans="2:6" ht="12.75">
      <c r="B56" s="51"/>
      <c r="C56" s="51"/>
      <c r="D56" s="51"/>
      <c r="E56" s="51"/>
      <c r="F56" s="51"/>
    </row>
    <row r="57" spans="2:6" ht="12.75">
      <c r="B57" s="51"/>
      <c r="C57" s="51"/>
      <c r="D57" s="51"/>
      <c r="E57" s="51"/>
      <c r="F57" s="51"/>
    </row>
    <row r="58" spans="2:6" ht="12.75">
      <c r="B58" s="51"/>
      <c r="C58" s="51"/>
      <c r="D58" s="51"/>
      <c r="E58" s="51"/>
      <c r="F58" s="51"/>
    </row>
    <row r="59" spans="2:6" ht="12.75">
      <c r="B59" s="51"/>
      <c r="C59" s="51"/>
      <c r="D59" s="51"/>
      <c r="E59" s="51"/>
      <c r="F59" s="51"/>
    </row>
    <row r="60" spans="2:6" ht="12.75">
      <c r="B60" s="51"/>
      <c r="C60" s="51"/>
      <c r="D60" s="51"/>
      <c r="E60" s="51"/>
      <c r="F60" s="51"/>
    </row>
    <row r="61" spans="2:6" ht="12.75">
      <c r="B61" s="51"/>
      <c r="C61" s="51"/>
      <c r="D61" s="51"/>
      <c r="E61" s="51"/>
      <c r="F61" s="51"/>
    </row>
    <row r="62" spans="2:6" ht="12.75">
      <c r="B62" s="51"/>
      <c r="C62" s="51"/>
      <c r="D62" s="51"/>
      <c r="E62" s="51"/>
      <c r="F62" s="51"/>
    </row>
    <row r="63" spans="2:6" ht="12.75">
      <c r="B63" s="51"/>
      <c r="C63" s="51"/>
      <c r="D63" s="51"/>
      <c r="E63" s="51"/>
      <c r="F63" s="51"/>
    </row>
    <row r="64" spans="2:6" ht="12.75">
      <c r="B64" s="51"/>
      <c r="C64" s="51"/>
      <c r="D64" s="51"/>
      <c r="E64" s="51"/>
      <c r="F64" s="51"/>
    </row>
    <row r="65" spans="2:6" ht="12.75">
      <c r="B65" s="51"/>
      <c r="C65" s="51"/>
      <c r="D65" s="51"/>
      <c r="E65" s="51"/>
      <c r="F65" s="51"/>
    </row>
    <row r="66" spans="2:6" ht="12.75">
      <c r="B66" s="51"/>
      <c r="C66" s="51"/>
      <c r="D66" s="51"/>
      <c r="E66" s="51"/>
      <c r="F66" s="51"/>
    </row>
    <row r="67" spans="2:6" ht="12.75">
      <c r="B67" s="51"/>
      <c r="C67" s="51"/>
      <c r="D67" s="51"/>
      <c r="E67" s="51"/>
      <c r="F67" s="51"/>
    </row>
    <row r="68" spans="2:6" ht="12.75">
      <c r="B68" s="51"/>
      <c r="C68" s="51"/>
      <c r="D68" s="51"/>
      <c r="E68" s="51"/>
      <c r="F68" s="51"/>
    </row>
    <row r="69" spans="2:6" ht="12.75">
      <c r="B69" s="51"/>
      <c r="C69" s="51"/>
      <c r="D69" s="51"/>
      <c r="E69" s="51"/>
      <c r="F69" s="51"/>
    </row>
    <row r="70" spans="2:6" ht="12.75">
      <c r="B70" s="51"/>
      <c r="C70" s="51"/>
      <c r="D70" s="51"/>
      <c r="E70" s="51"/>
      <c r="F70" s="51"/>
    </row>
    <row r="71" spans="2:6" ht="12.75">
      <c r="B71" s="51"/>
      <c r="C71" s="51"/>
      <c r="D71" s="51"/>
      <c r="E71" s="51"/>
      <c r="F71" s="51"/>
    </row>
    <row r="72" spans="2:6" ht="12.75">
      <c r="B72" s="51"/>
      <c r="C72" s="51"/>
      <c r="D72" s="51"/>
      <c r="E72" s="51"/>
      <c r="F72" s="51"/>
    </row>
    <row r="73" spans="2:6" ht="12.75">
      <c r="B73" s="51"/>
      <c r="C73" s="51"/>
      <c r="D73" s="51"/>
      <c r="E73" s="51"/>
      <c r="F73" s="51"/>
    </row>
    <row r="74" spans="2:6" ht="12.75">
      <c r="B74" s="51"/>
      <c r="C74" s="51"/>
      <c r="D74" s="51"/>
      <c r="E74" s="51"/>
      <c r="F74" s="51"/>
    </row>
    <row r="75" spans="2:6" ht="12.75">
      <c r="B75" s="51"/>
      <c r="C75" s="51"/>
      <c r="D75" s="51"/>
      <c r="E75" s="51"/>
      <c r="F75" s="51"/>
    </row>
    <row r="76" spans="2:6" ht="12.75">
      <c r="B76" s="51"/>
      <c r="C76" s="51"/>
      <c r="D76" s="51"/>
      <c r="E76" s="51"/>
      <c r="F76" s="51"/>
    </row>
    <row r="77" spans="2:6" ht="12.75">
      <c r="B77" s="51"/>
      <c r="C77" s="51"/>
      <c r="D77" s="51"/>
      <c r="E77" s="51"/>
      <c r="F77" s="51"/>
    </row>
    <row r="78" spans="2:6" ht="12.75">
      <c r="B78" s="51"/>
      <c r="C78" s="51"/>
      <c r="D78" s="51"/>
      <c r="E78" s="51"/>
      <c r="F78" s="51"/>
    </row>
    <row r="79" spans="2:6" ht="12.75">
      <c r="B79" s="51"/>
      <c r="C79" s="51"/>
      <c r="D79" s="51"/>
      <c r="E79" s="51"/>
      <c r="F79" s="51"/>
    </row>
    <row r="80" spans="2:6" ht="12.75">
      <c r="B80" s="51"/>
      <c r="C80" s="51"/>
      <c r="D80" s="51"/>
      <c r="E80" s="51"/>
      <c r="F80" s="51"/>
    </row>
    <row r="81" spans="2:6" ht="12.75">
      <c r="B81" s="51"/>
      <c r="C81" s="51"/>
      <c r="D81" s="51"/>
      <c r="E81" s="51"/>
      <c r="F81" s="51"/>
    </row>
    <row r="82" spans="2:6" ht="12.75">
      <c r="B82" s="51"/>
      <c r="C82" s="51"/>
      <c r="D82" s="51"/>
      <c r="E82" s="51"/>
      <c r="F82" s="51"/>
    </row>
    <row r="83" spans="2:6" ht="12.75">
      <c r="B83" s="51"/>
      <c r="C83" s="51"/>
      <c r="D83" s="51"/>
      <c r="E83" s="51"/>
      <c r="F83" s="51"/>
    </row>
    <row r="84" spans="2:6" ht="12.75">
      <c r="B84" s="51"/>
      <c r="C84" s="51"/>
      <c r="D84" s="51"/>
      <c r="E84" s="51"/>
      <c r="F84" s="51"/>
    </row>
    <row r="85" spans="2:6" ht="12.75">
      <c r="B85" s="51"/>
      <c r="C85" s="51"/>
      <c r="D85" s="51"/>
      <c r="E85" s="51"/>
      <c r="F85" s="51"/>
    </row>
    <row r="86" spans="2:6" ht="12.75">
      <c r="B86" s="51"/>
      <c r="C86" s="51"/>
      <c r="D86" s="51"/>
      <c r="E86" s="51"/>
      <c r="F86" s="51"/>
    </row>
    <row r="87" spans="2:6" ht="12.75">
      <c r="B87" s="51"/>
      <c r="C87" s="51"/>
      <c r="D87" s="51"/>
      <c r="E87" s="51"/>
      <c r="F87" s="51"/>
    </row>
    <row r="88" spans="2:6" ht="12.75">
      <c r="B88" s="51"/>
      <c r="C88" s="51"/>
      <c r="D88" s="51"/>
      <c r="E88" s="51"/>
      <c r="F88" s="51"/>
    </row>
    <row r="89" spans="2:6" ht="12.75">
      <c r="B89" s="51"/>
      <c r="C89" s="51"/>
      <c r="D89" s="51"/>
      <c r="E89" s="51"/>
      <c r="F89" s="51"/>
    </row>
    <row r="90" spans="2:6" ht="12.75">
      <c r="B90" s="51"/>
      <c r="C90" s="51"/>
      <c r="D90" s="51"/>
      <c r="E90" s="51"/>
      <c r="F90" s="51"/>
    </row>
    <row r="91" spans="2:6" ht="12.75">
      <c r="B91" s="51"/>
      <c r="C91" s="51"/>
      <c r="D91" s="51"/>
      <c r="E91" s="51"/>
      <c r="F91" s="51"/>
    </row>
    <row r="92" spans="2:6" ht="12.75">
      <c r="B92" s="51"/>
      <c r="C92" s="51"/>
      <c r="D92" s="51"/>
      <c r="E92" s="51"/>
      <c r="F92" s="51"/>
    </row>
    <row r="93" spans="2:6" ht="12.75">
      <c r="B93" s="51"/>
      <c r="C93" s="51"/>
      <c r="D93" s="51"/>
      <c r="E93" s="51"/>
      <c r="F93" s="51"/>
    </row>
    <row r="94" spans="2:6" ht="12.75">
      <c r="B94" s="51"/>
      <c r="C94" s="51"/>
      <c r="D94" s="51"/>
      <c r="E94" s="51"/>
      <c r="F94" s="51"/>
    </row>
    <row r="95" spans="2:6" ht="12.75">
      <c r="B95" s="51"/>
      <c r="C95" s="51"/>
      <c r="D95" s="51"/>
      <c r="E95" s="51"/>
      <c r="F95" s="51"/>
    </row>
    <row r="96" spans="2:6" ht="12.75">
      <c r="B96" s="51"/>
      <c r="C96" s="51"/>
      <c r="D96" s="51"/>
      <c r="E96" s="51"/>
      <c r="F96" s="51"/>
    </row>
    <row r="97" spans="2:6" ht="12.75">
      <c r="B97" s="51"/>
      <c r="C97" s="51"/>
      <c r="D97" s="51"/>
      <c r="E97" s="51"/>
      <c r="F97" s="51"/>
    </row>
    <row r="98" spans="2:6" ht="12.75">
      <c r="B98" s="51"/>
      <c r="C98" s="51"/>
      <c r="D98" s="51"/>
      <c r="E98" s="51"/>
      <c r="F98" s="51"/>
    </row>
    <row r="99" spans="2:6" ht="12.75">
      <c r="B99" s="51"/>
      <c r="C99" s="51"/>
      <c r="D99" s="51"/>
      <c r="E99" s="51"/>
      <c r="F99" s="51"/>
    </row>
    <row r="100" spans="2:6" ht="12.75">
      <c r="B100" s="51"/>
      <c r="C100" s="51"/>
      <c r="D100" s="51"/>
      <c r="E100" s="51"/>
      <c r="F100" s="51"/>
    </row>
    <row r="101" spans="2:6" ht="12.75">
      <c r="B101" s="51"/>
      <c r="C101" s="51"/>
      <c r="D101" s="51"/>
      <c r="E101" s="51"/>
      <c r="F101" s="51"/>
    </row>
    <row r="102" spans="2:6" ht="12.75">
      <c r="B102" s="51"/>
      <c r="C102" s="51"/>
      <c r="D102" s="51"/>
      <c r="E102" s="51"/>
      <c r="F102" s="51"/>
    </row>
    <row r="103" spans="2:6" ht="12.75">
      <c r="B103" s="51"/>
      <c r="C103" s="51"/>
      <c r="D103" s="51"/>
      <c r="E103" s="51"/>
      <c r="F103" s="51"/>
    </row>
    <row r="104" spans="2:6" ht="12.75">
      <c r="B104" s="51"/>
      <c r="C104" s="51"/>
      <c r="D104" s="51"/>
      <c r="E104" s="51"/>
      <c r="F104" s="51"/>
    </row>
    <row r="105" spans="2:6" ht="12.75">
      <c r="B105" s="51"/>
      <c r="C105" s="51"/>
      <c r="D105" s="51"/>
      <c r="E105" s="51"/>
      <c r="F105" s="51"/>
    </row>
    <row r="106" spans="2:6" ht="12.75">
      <c r="B106" s="51"/>
      <c r="C106" s="51"/>
      <c r="D106" s="51"/>
      <c r="E106" s="51"/>
      <c r="F106" s="51"/>
    </row>
    <row r="107" spans="2:6" ht="12.75">
      <c r="B107" s="51"/>
      <c r="C107" s="51"/>
      <c r="D107" s="51"/>
      <c r="E107" s="51"/>
      <c r="F107" s="51"/>
    </row>
    <row r="108" spans="2:6" ht="12.75">
      <c r="B108" s="51"/>
      <c r="C108" s="51"/>
      <c r="D108" s="51"/>
      <c r="E108" s="51"/>
      <c r="F108" s="51"/>
    </row>
    <row r="109" spans="2:6" ht="12.75">
      <c r="B109" s="51"/>
      <c r="C109" s="51"/>
      <c r="D109" s="51"/>
      <c r="E109" s="51"/>
      <c r="F109" s="51"/>
    </row>
    <row r="110" spans="2:6" ht="12.75">
      <c r="B110" s="51"/>
      <c r="C110" s="51"/>
      <c r="D110" s="51"/>
      <c r="E110" s="51"/>
      <c r="F110" s="51"/>
    </row>
    <row r="111" spans="2:6" ht="12.75">
      <c r="B111" s="51"/>
      <c r="C111" s="51"/>
      <c r="D111" s="51"/>
      <c r="E111" s="51"/>
      <c r="F111" s="51"/>
    </row>
    <row r="112" spans="2:6" ht="12.75">
      <c r="B112" s="51"/>
      <c r="C112" s="51"/>
      <c r="D112" s="51"/>
      <c r="E112" s="51"/>
      <c r="F112" s="51"/>
    </row>
    <row r="113" spans="2:6" ht="12.75">
      <c r="B113" s="51"/>
      <c r="C113" s="51"/>
      <c r="D113" s="51"/>
      <c r="E113" s="51"/>
      <c r="F113" s="51"/>
    </row>
    <row r="114" spans="2:6" ht="12.75">
      <c r="B114" s="51"/>
      <c r="C114" s="51"/>
      <c r="D114" s="51"/>
      <c r="E114" s="51"/>
      <c r="F114" s="51"/>
    </row>
    <row r="115" spans="2:6" ht="12.75">
      <c r="B115" s="51"/>
      <c r="C115" s="51"/>
      <c r="D115" s="51"/>
      <c r="E115" s="51"/>
      <c r="F115" s="51"/>
    </row>
    <row r="116" spans="2:6" ht="12.75">
      <c r="B116" s="51"/>
      <c r="C116" s="51"/>
      <c r="D116" s="51"/>
      <c r="E116" s="51"/>
      <c r="F116" s="51"/>
    </row>
    <row r="117" spans="2:6" ht="12.75">
      <c r="B117" s="51"/>
      <c r="C117" s="51"/>
      <c r="D117" s="51"/>
      <c r="E117" s="51"/>
      <c r="F117" s="51"/>
    </row>
    <row r="118" spans="2:6" ht="12.75">
      <c r="B118" s="51"/>
      <c r="C118" s="51"/>
      <c r="D118" s="51"/>
      <c r="E118" s="51"/>
      <c r="F118" s="51"/>
    </row>
    <row r="119" spans="2:6" ht="12.75">
      <c r="B119" s="51"/>
      <c r="C119" s="51"/>
      <c r="D119" s="51"/>
      <c r="E119" s="51"/>
      <c r="F119" s="51"/>
    </row>
    <row r="120" spans="2:6" ht="12.75">
      <c r="B120" s="51"/>
      <c r="C120" s="51"/>
      <c r="D120" s="51"/>
      <c r="E120" s="51"/>
      <c r="F120" s="51"/>
    </row>
    <row r="121" spans="2:6" ht="12.75">
      <c r="B121" s="51"/>
      <c r="C121" s="51"/>
      <c r="D121" s="51"/>
      <c r="E121" s="51"/>
      <c r="F121" s="51"/>
    </row>
    <row r="122" spans="2:6" ht="12.75">
      <c r="B122" s="51"/>
      <c r="C122" s="51"/>
      <c r="D122" s="51"/>
      <c r="E122" s="51"/>
      <c r="F122" s="51"/>
    </row>
    <row r="123" spans="2:6" ht="12.75">
      <c r="B123" s="51"/>
      <c r="C123" s="51"/>
      <c r="D123" s="51"/>
      <c r="E123" s="51"/>
      <c r="F123" s="51"/>
    </row>
    <row r="124" spans="2:6" ht="12.75">
      <c r="B124" s="51"/>
      <c r="C124" s="51"/>
      <c r="D124" s="51"/>
      <c r="E124" s="51"/>
      <c r="F124" s="51"/>
    </row>
    <row r="125" spans="2:6" ht="12.75">
      <c r="B125" s="51"/>
      <c r="C125" s="51"/>
      <c r="D125" s="51"/>
      <c r="E125" s="51"/>
      <c r="F125" s="51"/>
    </row>
    <row r="126" spans="2:6" ht="12.75">
      <c r="B126" s="51"/>
      <c r="C126" s="51"/>
      <c r="D126" s="51"/>
      <c r="E126" s="51"/>
      <c r="F126" s="51"/>
    </row>
    <row r="127" spans="2:6" ht="12.75">
      <c r="B127" s="51"/>
      <c r="C127" s="51"/>
      <c r="D127" s="51"/>
      <c r="E127" s="51"/>
      <c r="F127" s="51"/>
    </row>
    <row r="128" spans="2:6" ht="12.75">
      <c r="B128" s="51"/>
      <c r="C128" s="51"/>
      <c r="D128" s="51"/>
      <c r="E128" s="51"/>
      <c r="F128" s="51"/>
    </row>
    <row r="129" spans="2:6" ht="12.75">
      <c r="B129" s="51"/>
      <c r="C129" s="51"/>
      <c r="D129" s="51"/>
      <c r="E129" s="51"/>
      <c r="F129" s="51"/>
    </row>
    <row r="130" spans="2:6" ht="12.75">
      <c r="B130" s="51"/>
      <c r="C130" s="51"/>
      <c r="D130" s="51"/>
      <c r="E130" s="51"/>
      <c r="F130" s="51"/>
    </row>
    <row r="131" spans="2:6" ht="12.75">
      <c r="B131" s="51"/>
      <c r="C131" s="51"/>
      <c r="D131" s="51"/>
      <c r="E131" s="51"/>
      <c r="F131" s="51"/>
    </row>
    <row r="132" spans="2:6" ht="12.75">
      <c r="B132" s="51"/>
      <c r="C132" s="51"/>
      <c r="D132" s="51"/>
      <c r="E132" s="51"/>
      <c r="F132" s="51"/>
    </row>
    <row r="133" spans="2:6" ht="12.75">
      <c r="B133" s="51"/>
      <c r="C133" s="51"/>
      <c r="D133" s="51"/>
      <c r="E133" s="51"/>
      <c r="F133" s="51"/>
    </row>
    <row r="134" spans="2:6" ht="12.75">
      <c r="B134" s="51"/>
      <c r="C134" s="51"/>
      <c r="D134" s="51"/>
      <c r="E134" s="51"/>
      <c r="F134" s="51"/>
    </row>
    <row r="135" spans="2:6" ht="12.75">
      <c r="B135" s="51"/>
      <c r="C135" s="51"/>
      <c r="D135" s="51"/>
      <c r="E135" s="51"/>
      <c r="F135" s="51"/>
    </row>
    <row r="136" spans="2:6" ht="12.75">
      <c r="B136" s="51"/>
      <c r="C136" s="51"/>
      <c r="D136" s="51"/>
      <c r="E136" s="51"/>
      <c r="F136" s="51"/>
    </row>
    <row r="137" spans="2:6" ht="12.75">
      <c r="B137" s="51"/>
      <c r="C137" s="51"/>
      <c r="D137" s="51"/>
      <c r="E137" s="51"/>
      <c r="F137" s="51"/>
    </row>
    <row r="138" spans="2:6" ht="12.75">
      <c r="B138" s="51"/>
      <c r="C138" s="51"/>
      <c r="D138" s="51"/>
      <c r="E138" s="51"/>
      <c r="F138" s="51"/>
    </row>
    <row r="139" spans="2:6" ht="12.75">
      <c r="B139" s="51"/>
      <c r="C139" s="51"/>
      <c r="D139" s="51"/>
      <c r="E139" s="51"/>
      <c r="F139" s="51"/>
    </row>
    <row r="140" spans="2:6" ht="12.75">
      <c r="B140" s="51"/>
      <c r="C140" s="51"/>
      <c r="D140" s="51"/>
      <c r="E140" s="51"/>
      <c r="F140" s="51"/>
    </row>
    <row r="141" spans="2:6" ht="12.75">
      <c r="B141" s="51"/>
      <c r="C141" s="51"/>
      <c r="D141" s="51"/>
      <c r="E141" s="51"/>
      <c r="F141" s="51"/>
    </row>
    <row r="142" spans="2:6" ht="12.75">
      <c r="B142" s="51"/>
      <c r="C142" s="51"/>
      <c r="D142" s="51"/>
      <c r="E142" s="51"/>
      <c r="F142" s="51"/>
    </row>
    <row r="143" spans="2:6" ht="12.75">
      <c r="B143" s="51"/>
      <c r="C143" s="51"/>
      <c r="D143" s="51"/>
      <c r="E143" s="51"/>
      <c r="F143" s="51"/>
    </row>
    <row r="144" spans="2:6" ht="12.75">
      <c r="B144" s="51"/>
      <c r="C144" s="51"/>
      <c r="D144" s="51"/>
      <c r="E144" s="51"/>
      <c r="F144" s="51"/>
    </row>
    <row r="145" spans="2:6" ht="12.75">
      <c r="B145" s="51"/>
      <c r="C145" s="51"/>
      <c r="D145" s="51"/>
      <c r="E145" s="51"/>
      <c r="F145" s="51"/>
    </row>
    <row r="146" spans="2:6" ht="12.75">
      <c r="B146" s="51"/>
      <c r="C146" s="51"/>
      <c r="D146" s="51"/>
      <c r="E146" s="51"/>
      <c r="F146" s="51"/>
    </row>
    <row r="147" spans="2:6" ht="12.75">
      <c r="B147" s="51"/>
      <c r="C147" s="51"/>
      <c r="D147" s="51"/>
      <c r="E147" s="51"/>
      <c r="F147" s="51"/>
    </row>
    <row r="148" spans="2:6" ht="12.75">
      <c r="B148" s="51"/>
      <c r="C148" s="51"/>
      <c r="D148" s="51"/>
      <c r="E148" s="51"/>
      <c r="F148" s="51"/>
    </row>
    <row r="149" spans="2:6" ht="12.75">
      <c r="B149" s="51"/>
      <c r="C149" s="51"/>
      <c r="D149" s="51"/>
      <c r="E149" s="51"/>
      <c r="F149" s="51"/>
    </row>
    <row r="150" spans="2:6" ht="12.75">
      <c r="B150" s="51"/>
      <c r="C150" s="51"/>
      <c r="D150" s="51"/>
      <c r="E150" s="51"/>
      <c r="F150" s="51"/>
    </row>
    <row r="151" spans="2:6" ht="12.75">
      <c r="B151" s="51"/>
      <c r="C151" s="51"/>
      <c r="D151" s="51"/>
      <c r="E151" s="51"/>
      <c r="F151" s="51"/>
    </row>
    <row r="152" spans="2:6" ht="12.75">
      <c r="B152" s="51"/>
      <c r="C152" s="51"/>
      <c r="D152" s="51"/>
      <c r="E152" s="51"/>
      <c r="F152" s="51"/>
    </row>
    <row r="153" spans="2:6" ht="12.75">
      <c r="B153" s="51"/>
      <c r="C153" s="51"/>
      <c r="D153" s="51"/>
      <c r="E153" s="51"/>
      <c r="F153" s="51"/>
    </row>
    <row r="154" spans="2:6" ht="12.75">
      <c r="B154" s="51"/>
      <c r="C154" s="51"/>
      <c r="D154" s="51"/>
      <c r="E154" s="51"/>
      <c r="F154" s="51"/>
    </row>
    <row r="155" spans="2:6" ht="12.75">
      <c r="B155" s="51"/>
      <c r="C155" s="51"/>
      <c r="D155" s="51"/>
      <c r="E155" s="51"/>
      <c r="F155" s="51"/>
    </row>
    <row r="156" spans="2:6" ht="12.75">
      <c r="B156" s="51"/>
      <c r="C156" s="51"/>
      <c r="D156" s="51"/>
      <c r="E156" s="51"/>
      <c r="F156" s="51"/>
    </row>
    <row r="157" spans="2:6" ht="12.75">
      <c r="B157" s="51"/>
      <c r="C157" s="51"/>
      <c r="D157" s="51"/>
      <c r="E157" s="51"/>
      <c r="F157" s="51"/>
    </row>
    <row r="158" spans="2:6" ht="12.75">
      <c r="B158" s="51"/>
      <c r="C158" s="51"/>
      <c r="D158" s="51"/>
      <c r="E158" s="51"/>
      <c r="F158" s="51"/>
    </row>
    <row r="159" spans="2:6" ht="12.75">
      <c r="B159" s="51"/>
      <c r="C159" s="51"/>
      <c r="D159" s="51"/>
      <c r="E159" s="51"/>
      <c r="F159" s="51"/>
    </row>
    <row r="160" spans="2:6" ht="12.75">
      <c r="B160" s="51"/>
      <c r="C160" s="51"/>
      <c r="D160" s="51"/>
      <c r="E160" s="51"/>
      <c r="F160" s="51"/>
    </row>
    <row r="161" spans="2:6" ht="12.75">
      <c r="B161" s="51"/>
      <c r="C161" s="51"/>
      <c r="D161" s="51"/>
      <c r="E161" s="51"/>
      <c r="F161" s="51"/>
    </row>
    <row r="162" spans="2:6" ht="12.75">
      <c r="B162" s="51"/>
      <c r="C162" s="51"/>
      <c r="D162" s="51"/>
      <c r="E162" s="51"/>
      <c r="F162" s="51"/>
    </row>
    <row r="163" spans="2:6" ht="12.75">
      <c r="B163" s="51"/>
      <c r="C163" s="51"/>
      <c r="D163" s="51"/>
      <c r="E163" s="51"/>
      <c r="F163" s="51"/>
    </row>
    <row r="164" spans="2:6" ht="12.75">
      <c r="B164" s="51"/>
      <c r="C164" s="51"/>
      <c r="D164" s="51"/>
      <c r="E164" s="51"/>
      <c r="F164" s="51"/>
    </row>
    <row r="165" spans="2:6" ht="12.75">
      <c r="B165" s="51"/>
      <c r="C165" s="51"/>
      <c r="D165" s="51"/>
      <c r="E165" s="51"/>
      <c r="F165" s="51"/>
    </row>
    <row r="166" spans="2:6" ht="12.75">
      <c r="B166" s="51"/>
      <c r="C166" s="51"/>
      <c r="D166" s="51"/>
      <c r="E166" s="51"/>
      <c r="F166" s="51"/>
    </row>
    <row r="167" spans="2:6" ht="12.75">
      <c r="B167" s="51"/>
      <c r="C167" s="51"/>
      <c r="D167" s="51"/>
      <c r="E167" s="51"/>
      <c r="F167" s="51"/>
    </row>
    <row r="168" spans="2:6" ht="12.75">
      <c r="B168" s="51"/>
      <c r="C168" s="51"/>
      <c r="D168" s="51"/>
      <c r="E168" s="51"/>
      <c r="F168" s="51"/>
    </row>
    <row r="169" spans="2:6" ht="12.75">
      <c r="B169" s="51"/>
      <c r="C169" s="51"/>
      <c r="D169" s="51"/>
      <c r="E169" s="51"/>
      <c r="F169" s="51"/>
    </row>
    <row r="170" spans="2:6" ht="12.75">
      <c r="B170" s="51"/>
      <c r="C170" s="51"/>
      <c r="D170" s="51"/>
      <c r="E170" s="51"/>
      <c r="F170" s="51"/>
    </row>
    <row r="171" spans="2:6" ht="12.75">
      <c r="B171" s="51"/>
      <c r="C171" s="51"/>
      <c r="D171" s="51"/>
      <c r="E171" s="51"/>
      <c r="F171" s="51"/>
    </row>
    <row r="172" spans="2:6" ht="12.75">
      <c r="B172" s="51"/>
      <c r="C172" s="51"/>
      <c r="D172" s="51"/>
      <c r="E172" s="51"/>
      <c r="F172" s="51"/>
    </row>
    <row r="173" spans="2:6" ht="12.75">
      <c r="B173" s="51"/>
      <c r="C173" s="51"/>
      <c r="D173" s="51"/>
      <c r="E173" s="51"/>
      <c r="F173" s="51"/>
    </row>
    <row r="174" spans="2:6" ht="12.75">
      <c r="B174" s="51"/>
      <c r="C174" s="51"/>
      <c r="D174" s="51"/>
      <c r="E174" s="51"/>
      <c r="F174" s="51"/>
    </row>
    <row r="175" spans="2:6" ht="12.75">
      <c r="B175" s="51"/>
      <c r="C175" s="51"/>
      <c r="D175" s="51"/>
      <c r="E175" s="51"/>
      <c r="F175" s="51"/>
    </row>
    <row r="176" spans="2:6" ht="12.75">
      <c r="B176" s="51"/>
      <c r="C176" s="51"/>
      <c r="D176" s="51"/>
      <c r="E176" s="51"/>
      <c r="F176" s="51"/>
    </row>
    <row r="177" spans="2:6" ht="12.75">
      <c r="B177" s="51"/>
      <c r="C177" s="51"/>
      <c r="D177" s="51"/>
      <c r="E177" s="51"/>
      <c r="F177" s="51"/>
    </row>
    <row r="178" spans="2:6" ht="12.75">
      <c r="B178" s="51"/>
      <c r="C178" s="51"/>
      <c r="D178" s="51"/>
      <c r="E178" s="51"/>
      <c r="F178" s="51"/>
    </row>
    <row r="179" spans="2:6" ht="12.75">
      <c r="B179" s="51"/>
      <c r="C179" s="51"/>
      <c r="D179" s="51"/>
      <c r="E179" s="51"/>
      <c r="F179" s="51"/>
    </row>
    <row r="180" spans="2:6" ht="12.75">
      <c r="B180" s="51"/>
      <c r="C180" s="51"/>
      <c r="D180" s="51"/>
      <c r="E180" s="51"/>
      <c r="F180" s="51"/>
    </row>
    <row r="181" spans="2:6" ht="12.75">
      <c r="B181" s="51"/>
      <c r="C181" s="51"/>
      <c r="D181" s="51"/>
      <c r="E181" s="51"/>
      <c r="F181" s="51"/>
    </row>
    <row r="182" spans="2:6" ht="12.75">
      <c r="B182" s="51"/>
      <c r="C182" s="51"/>
      <c r="D182" s="51"/>
      <c r="E182" s="51"/>
      <c r="F182" s="51"/>
    </row>
    <row r="183" spans="2:6" ht="12.75">
      <c r="B183" s="51"/>
      <c r="C183" s="51"/>
      <c r="D183" s="51"/>
      <c r="E183" s="51"/>
      <c r="F183" s="51"/>
    </row>
    <row r="184" spans="2:6" ht="12.75">
      <c r="B184" s="51"/>
      <c r="C184" s="51"/>
      <c r="D184" s="51"/>
      <c r="E184" s="51"/>
      <c r="F184" s="51"/>
    </row>
    <row r="185" spans="2:6" ht="12.75">
      <c r="B185" s="51"/>
      <c r="C185" s="51"/>
      <c r="D185" s="51"/>
      <c r="E185" s="51"/>
      <c r="F185" s="51"/>
    </row>
    <row r="186" spans="2:6" ht="12.75">
      <c r="B186" s="51"/>
      <c r="C186" s="51"/>
      <c r="D186" s="51"/>
      <c r="E186" s="51"/>
      <c r="F186" s="51"/>
    </row>
    <row r="187" spans="2:6" ht="12.75">
      <c r="B187" s="51"/>
      <c r="C187" s="51"/>
      <c r="D187" s="51"/>
      <c r="E187" s="51"/>
      <c r="F187" s="51"/>
    </row>
    <row r="188" spans="2:6" ht="12.75">
      <c r="B188" s="51"/>
      <c r="C188" s="51"/>
      <c r="D188" s="51"/>
      <c r="E188" s="51"/>
      <c r="F188" s="51"/>
    </row>
    <row r="189" spans="2:6" ht="12.75">
      <c r="B189" s="51"/>
      <c r="C189" s="51"/>
      <c r="D189" s="51"/>
      <c r="E189" s="51"/>
      <c r="F189" s="51"/>
    </row>
    <row r="190" spans="2:6" ht="12.75">
      <c r="B190" s="51"/>
      <c r="C190" s="51"/>
      <c r="D190" s="51"/>
      <c r="E190" s="51"/>
      <c r="F190" s="51"/>
    </row>
    <row r="191" spans="2:6" ht="12.75">
      <c r="B191" s="51"/>
      <c r="C191" s="51"/>
      <c r="D191" s="51"/>
      <c r="E191" s="51"/>
      <c r="F191" s="51"/>
    </row>
    <row r="192" spans="2:6" ht="12.75">
      <c r="B192" s="51"/>
      <c r="C192" s="51"/>
      <c r="D192" s="51"/>
      <c r="E192" s="51"/>
      <c r="F192" s="51"/>
    </row>
    <row r="193" spans="2:6" ht="12.75">
      <c r="B193" s="51"/>
      <c r="C193" s="51"/>
      <c r="D193" s="51"/>
      <c r="E193" s="51"/>
      <c r="F193" s="51"/>
    </row>
    <row r="194" spans="2:6" ht="12.75">
      <c r="B194" s="51"/>
      <c r="C194" s="51"/>
      <c r="D194" s="51"/>
      <c r="E194" s="51"/>
      <c r="F194" s="51"/>
    </row>
    <row r="195" spans="2:6" ht="12.75">
      <c r="B195" s="51"/>
      <c r="C195" s="51"/>
      <c r="D195" s="51"/>
      <c r="E195" s="51"/>
      <c r="F195" s="51"/>
    </row>
    <row r="196" spans="2:6" ht="12.75">
      <c r="B196" s="51"/>
      <c r="C196" s="51"/>
      <c r="D196" s="51"/>
      <c r="E196" s="51"/>
      <c r="F196" s="51"/>
    </row>
    <row r="197" spans="2:6" ht="12.75">
      <c r="B197" s="51"/>
      <c r="C197" s="51"/>
      <c r="D197" s="51"/>
      <c r="E197" s="51"/>
      <c r="F197" s="51"/>
    </row>
    <row r="198" spans="2:6" ht="12.75">
      <c r="B198" s="51"/>
      <c r="C198" s="51"/>
      <c r="D198" s="51"/>
      <c r="E198" s="51"/>
      <c r="F198" s="51"/>
    </row>
    <row r="199" spans="2:6" ht="12.75">
      <c r="B199" s="51"/>
      <c r="C199" s="51"/>
      <c r="D199" s="51"/>
      <c r="E199" s="51"/>
      <c r="F199" s="51"/>
    </row>
    <row r="200" spans="2:6" ht="12.75">
      <c r="B200" s="51"/>
      <c r="C200" s="51"/>
      <c r="D200" s="51"/>
      <c r="E200" s="51"/>
      <c r="F200" s="51"/>
    </row>
    <row r="201" spans="2:6" ht="12.75">
      <c r="B201" s="51"/>
      <c r="C201" s="51"/>
      <c r="D201" s="51"/>
      <c r="E201" s="51"/>
      <c r="F201" s="51"/>
    </row>
    <row r="202" spans="2:6" ht="12.75">
      <c r="B202" s="51"/>
      <c r="C202" s="51"/>
      <c r="D202" s="51"/>
      <c r="E202" s="51"/>
      <c r="F202" s="51"/>
    </row>
    <row r="203" spans="2:6" ht="12.75">
      <c r="B203" s="51"/>
      <c r="C203" s="51"/>
      <c r="D203" s="51"/>
      <c r="E203" s="51"/>
      <c r="F203" s="51"/>
    </row>
    <row r="204" spans="2:6" ht="12.75">
      <c r="B204" s="51"/>
      <c r="C204" s="51"/>
      <c r="D204" s="51"/>
      <c r="E204" s="51"/>
      <c r="F204" s="51"/>
    </row>
    <row r="205" spans="2:6" ht="12.75">
      <c r="B205" s="51"/>
      <c r="C205" s="51"/>
      <c r="D205" s="51"/>
      <c r="E205" s="51"/>
      <c r="F205" s="51"/>
    </row>
    <row r="206" spans="2:6" ht="12.75">
      <c r="B206" s="51"/>
      <c r="C206" s="51"/>
      <c r="D206" s="51"/>
      <c r="E206" s="51"/>
      <c r="F206" s="51"/>
    </row>
    <row r="207" spans="2:6" ht="12.75">
      <c r="B207" s="51"/>
      <c r="C207" s="51"/>
      <c r="D207" s="51"/>
      <c r="E207" s="51"/>
      <c r="F207" s="51"/>
    </row>
    <row r="208" spans="2:6" ht="12.75">
      <c r="B208" s="51"/>
      <c r="C208" s="51"/>
      <c r="D208" s="51"/>
      <c r="E208" s="51"/>
      <c r="F208" s="51"/>
    </row>
    <row r="209" spans="2:6" ht="12.75">
      <c r="B209" s="51"/>
      <c r="C209" s="51"/>
      <c r="D209" s="51"/>
      <c r="E209" s="51"/>
      <c r="F209" s="51"/>
    </row>
    <row r="210" spans="2:6" ht="12.75">
      <c r="B210" s="51"/>
      <c r="C210" s="51"/>
      <c r="D210" s="51"/>
      <c r="E210" s="51"/>
      <c r="F210" s="51"/>
    </row>
    <row r="211" spans="2:6" ht="12.75">
      <c r="B211" s="51"/>
      <c r="C211" s="51"/>
      <c r="D211" s="51"/>
      <c r="E211" s="51"/>
      <c r="F211" s="51"/>
    </row>
    <row r="212" spans="2:6" ht="12.75">
      <c r="B212" s="51"/>
      <c r="C212" s="51"/>
      <c r="D212" s="51"/>
      <c r="E212" s="51"/>
      <c r="F212" s="51"/>
    </row>
    <row r="213" spans="2:6" ht="12.75">
      <c r="B213" s="51"/>
      <c r="C213" s="51"/>
      <c r="D213" s="51"/>
      <c r="E213" s="51"/>
      <c r="F213" s="51"/>
    </row>
    <row r="214" spans="2:6" ht="12.75">
      <c r="B214" s="51"/>
      <c r="C214" s="51"/>
      <c r="D214" s="51"/>
      <c r="E214" s="51"/>
      <c r="F214" s="51"/>
    </row>
    <row r="215" spans="2:6" ht="12.75">
      <c r="B215" s="51"/>
      <c r="C215" s="51"/>
      <c r="D215" s="51"/>
      <c r="E215" s="51"/>
      <c r="F215" s="51"/>
    </row>
    <row r="216" spans="2:6" ht="12.75">
      <c r="B216" s="51"/>
      <c r="C216" s="51"/>
      <c r="D216" s="51"/>
      <c r="E216" s="51"/>
      <c r="F216" s="51"/>
    </row>
    <row r="217" spans="2:6" ht="12.75">
      <c r="B217" s="51"/>
      <c r="C217" s="51"/>
      <c r="D217" s="51"/>
      <c r="E217" s="51"/>
      <c r="F217" s="51"/>
    </row>
    <row r="218" spans="2:6" ht="12.75">
      <c r="B218" s="51"/>
      <c r="C218" s="51"/>
      <c r="D218" s="51"/>
      <c r="E218" s="51"/>
      <c r="F218" s="51"/>
    </row>
    <row r="219" spans="2:6" ht="12.75">
      <c r="B219" s="51"/>
      <c r="C219" s="51"/>
      <c r="D219" s="51"/>
      <c r="E219" s="51"/>
      <c r="F219" s="51"/>
    </row>
    <row r="220" spans="2:6" ht="12.75">
      <c r="B220" s="51"/>
      <c r="C220" s="51"/>
      <c r="D220" s="51"/>
      <c r="E220" s="51"/>
      <c r="F220" s="51"/>
    </row>
    <row r="221" spans="2:6" ht="12.75">
      <c r="B221" s="51"/>
      <c r="C221" s="51"/>
      <c r="D221" s="51"/>
      <c r="E221" s="51"/>
      <c r="F221" s="51"/>
    </row>
    <row r="222" spans="2:6" ht="12.75">
      <c r="B222" s="51"/>
      <c r="C222" s="51"/>
      <c r="D222" s="51"/>
      <c r="E222" s="51"/>
      <c r="F222" s="51"/>
    </row>
    <row r="223" spans="2:6" ht="12.75">
      <c r="B223" s="51"/>
      <c r="C223" s="51"/>
      <c r="D223" s="51"/>
      <c r="E223" s="51"/>
      <c r="F223" s="51"/>
    </row>
    <row r="224" spans="2:6" ht="12.75">
      <c r="B224" s="51"/>
      <c r="C224" s="51"/>
      <c r="D224" s="51"/>
      <c r="E224" s="51"/>
      <c r="F224" s="51"/>
    </row>
    <row r="225" spans="2:6" ht="12.75">
      <c r="B225" s="51"/>
      <c r="C225" s="51"/>
      <c r="D225" s="51"/>
      <c r="E225" s="51"/>
      <c r="F225" s="51"/>
    </row>
    <row r="226" spans="2:6" ht="12.75">
      <c r="B226" s="51"/>
      <c r="C226" s="51"/>
      <c r="D226" s="51"/>
      <c r="E226" s="51"/>
      <c r="F226" s="51"/>
    </row>
    <row r="227" spans="2:6" ht="12.75">
      <c r="B227" s="51"/>
      <c r="C227" s="51"/>
      <c r="D227" s="51"/>
      <c r="E227" s="51"/>
      <c r="F227" s="51"/>
    </row>
    <row r="228" spans="2:6" ht="12.75">
      <c r="B228" s="51"/>
      <c r="C228" s="51"/>
      <c r="D228" s="51"/>
      <c r="E228" s="51"/>
      <c r="F228" s="51"/>
    </row>
    <row r="229" spans="2:6" ht="12.75">
      <c r="B229" s="51"/>
      <c r="C229" s="51"/>
      <c r="D229" s="51"/>
      <c r="E229" s="51"/>
      <c r="F229" s="51"/>
    </row>
    <row r="230" spans="2:6" ht="12.75">
      <c r="B230" s="51"/>
      <c r="C230" s="51"/>
      <c r="D230" s="51"/>
      <c r="E230" s="51"/>
      <c r="F230" s="51"/>
    </row>
    <row r="231" spans="2:6" ht="12.75">
      <c r="B231" s="51"/>
      <c r="C231" s="51"/>
      <c r="D231" s="51"/>
      <c r="E231" s="51"/>
      <c r="F231" s="51"/>
    </row>
    <row r="232" spans="2:6" ht="12.75">
      <c r="B232" s="51"/>
      <c r="C232" s="51"/>
      <c r="D232" s="51"/>
      <c r="E232" s="51"/>
      <c r="F232" s="51"/>
    </row>
    <row r="233" spans="2:6" ht="12.75">
      <c r="B233" s="51"/>
      <c r="C233" s="51"/>
      <c r="D233" s="51"/>
      <c r="E233" s="51"/>
      <c r="F233" s="51"/>
    </row>
    <row r="234" spans="2:6" ht="12.75">
      <c r="B234" s="51"/>
      <c r="C234" s="51"/>
      <c r="D234" s="51"/>
      <c r="E234" s="51"/>
      <c r="F234" s="51"/>
    </row>
    <row r="235" spans="2:6" ht="12.75">
      <c r="B235" s="51"/>
      <c r="C235" s="51"/>
      <c r="D235" s="51"/>
      <c r="E235" s="51"/>
      <c r="F235" s="51"/>
    </row>
    <row r="236" spans="2:6" ht="12.75">
      <c r="B236" s="51"/>
      <c r="C236" s="51"/>
      <c r="D236" s="51"/>
      <c r="E236" s="51"/>
      <c r="F236" s="51"/>
    </row>
    <row r="237" spans="2:6" ht="12.75">
      <c r="B237" s="51"/>
      <c r="C237" s="51"/>
      <c r="D237" s="51"/>
      <c r="E237" s="51"/>
      <c r="F237" s="51"/>
    </row>
    <row r="238" spans="2:6" ht="12.75">
      <c r="B238" s="51"/>
      <c r="C238" s="51"/>
      <c r="D238" s="51"/>
      <c r="E238" s="51"/>
      <c r="F238" s="51"/>
    </row>
    <row r="239" spans="2:6" ht="12.75">
      <c r="B239" s="51"/>
      <c r="C239" s="51"/>
      <c r="D239" s="51"/>
      <c r="E239" s="51"/>
      <c r="F239" s="51"/>
    </row>
    <row r="240" spans="2:6" ht="12.75">
      <c r="B240" s="51"/>
      <c r="C240" s="51"/>
      <c r="D240" s="51"/>
      <c r="E240" s="51"/>
      <c r="F240" s="51"/>
    </row>
    <row r="241" spans="2:6" ht="12.75">
      <c r="B241" s="51"/>
      <c r="C241" s="51"/>
      <c r="D241" s="51"/>
      <c r="E241" s="51"/>
      <c r="F241" s="51"/>
    </row>
    <row r="242" spans="2:6" ht="12.75">
      <c r="B242" s="51"/>
      <c r="C242" s="51"/>
      <c r="D242" s="51"/>
      <c r="E242" s="51"/>
      <c r="F242" s="51"/>
    </row>
    <row r="243" spans="2:6" ht="12.75">
      <c r="B243" s="51"/>
      <c r="C243" s="51"/>
      <c r="D243" s="51"/>
      <c r="E243" s="51"/>
      <c r="F243" s="51"/>
    </row>
    <row r="244" spans="2:6" ht="12.75">
      <c r="B244" s="51"/>
      <c r="C244" s="51"/>
      <c r="D244" s="51"/>
      <c r="E244" s="51"/>
      <c r="F244" s="51"/>
    </row>
    <row r="245" spans="2:6" ht="12.75">
      <c r="B245" s="51"/>
      <c r="C245" s="51"/>
      <c r="D245" s="51"/>
      <c r="E245" s="51"/>
      <c r="F245" s="51"/>
    </row>
    <row r="246" spans="2:6" ht="12.75">
      <c r="B246" s="51"/>
      <c r="C246" s="51"/>
      <c r="D246" s="51"/>
      <c r="E246" s="51"/>
      <c r="F246" s="51"/>
    </row>
    <row r="247" spans="2:6" ht="12.75">
      <c r="B247" s="51"/>
      <c r="C247" s="51"/>
      <c r="D247" s="51"/>
      <c r="E247" s="51"/>
      <c r="F247" s="51"/>
    </row>
    <row r="248" spans="2:6" ht="12.75">
      <c r="B248" s="51"/>
      <c r="C248" s="51"/>
      <c r="D248" s="51"/>
      <c r="E248" s="51"/>
      <c r="F248" s="51"/>
    </row>
    <row r="249" spans="2:6" ht="12.75">
      <c r="B249" s="51"/>
      <c r="C249" s="51"/>
      <c r="D249" s="51"/>
      <c r="E249" s="51"/>
      <c r="F249" s="51"/>
    </row>
    <row r="250" spans="2:6" ht="12.75">
      <c r="B250" s="51"/>
      <c r="C250" s="51"/>
      <c r="D250" s="51"/>
      <c r="E250" s="51"/>
      <c r="F250" s="51"/>
    </row>
    <row r="251" spans="2:6" ht="12.75">
      <c r="B251" s="51"/>
      <c r="C251" s="51"/>
      <c r="D251" s="51"/>
      <c r="E251" s="51"/>
      <c r="F251" s="51"/>
    </row>
    <row r="252" spans="2:6" ht="12.75">
      <c r="B252" s="51"/>
      <c r="C252" s="51"/>
      <c r="D252" s="51"/>
      <c r="E252" s="51"/>
      <c r="F252" s="51"/>
    </row>
    <row r="253" spans="2:6" ht="12.75">
      <c r="B253" s="51"/>
      <c r="C253" s="51"/>
      <c r="D253" s="51"/>
      <c r="E253" s="51"/>
      <c r="F253" s="51"/>
    </row>
    <row r="254" spans="2:6" ht="12.75">
      <c r="B254" s="51"/>
      <c r="C254" s="51"/>
      <c r="D254" s="51"/>
      <c r="E254" s="51"/>
      <c r="F254" s="51"/>
    </row>
    <row r="255" spans="2:6" ht="12.75">
      <c r="B255" s="51"/>
      <c r="C255" s="51"/>
      <c r="D255" s="51"/>
      <c r="E255" s="51"/>
      <c r="F255" s="51"/>
    </row>
    <row r="256" spans="2:6" ht="12.75">
      <c r="B256" s="51"/>
      <c r="C256" s="51"/>
      <c r="D256" s="51"/>
      <c r="E256" s="51"/>
      <c r="F256" s="51"/>
    </row>
    <row r="257" spans="2:6" ht="12.75">
      <c r="B257" s="51"/>
      <c r="C257" s="51"/>
      <c r="D257" s="51"/>
      <c r="E257" s="51"/>
      <c r="F257" s="51"/>
    </row>
    <row r="258" spans="2:6" ht="12.75">
      <c r="B258" s="51"/>
      <c r="C258" s="51"/>
      <c r="D258" s="51"/>
      <c r="E258" s="51"/>
      <c r="F258" s="51"/>
    </row>
    <row r="259" spans="2:6" ht="12.75">
      <c r="B259" s="51"/>
      <c r="C259" s="51"/>
      <c r="D259" s="51"/>
      <c r="E259" s="51"/>
      <c r="F259" s="51"/>
    </row>
    <row r="260" spans="2:6" ht="12.75">
      <c r="B260" s="51"/>
      <c r="C260" s="51"/>
      <c r="D260" s="51"/>
      <c r="E260" s="51"/>
      <c r="F260" s="51"/>
    </row>
    <row r="261" spans="2:6" ht="12.75">
      <c r="B261" s="51"/>
      <c r="C261" s="51"/>
      <c r="D261" s="51"/>
      <c r="E261" s="51"/>
      <c r="F261" s="51"/>
    </row>
    <row r="262" spans="2:6" ht="12.75">
      <c r="B262" s="51"/>
      <c r="C262" s="51"/>
      <c r="D262" s="51"/>
      <c r="E262" s="51"/>
      <c r="F262" s="51"/>
    </row>
    <row r="263" spans="2:6" ht="12.75">
      <c r="B263" s="51"/>
      <c r="C263" s="51"/>
      <c r="D263" s="51"/>
      <c r="E263" s="51"/>
      <c r="F263" s="51"/>
    </row>
    <row r="264" spans="2:6" ht="12.75">
      <c r="B264" s="51"/>
      <c r="C264" s="51"/>
      <c r="D264" s="51"/>
      <c r="E264" s="51"/>
      <c r="F264" s="51"/>
    </row>
    <row r="265" spans="2:6" ht="12.75">
      <c r="B265" s="51"/>
      <c r="C265" s="51"/>
      <c r="D265" s="51"/>
      <c r="E265" s="51"/>
      <c r="F265" s="51"/>
    </row>
    <row r="266" spans="2:6" ht="12.75">
      <c r="B266" s="51"/>
      <c r="C266" s="51"/>
      <c r="D266" s="51"/>
      <c r="E266" s="51"/>
      <c r="F266" s="51"/>
    </row>
    <row r="267" spans="2:6" ht="12.75">
      <c r="B267" s="51"/>
      <c r="C267" s="51"/>
      <c r="D267" s="51"/>
      <c r="E267" s="51"/>
      <c r="F267" s="51"/>
    </row>
    <row r="268" spans="2:6" ht="12.75">
      <c r="B268" s="51"/>
      <c r="C268" s="51"/>
      <c r="D268" s="51"/>
      <c r="E268" s="51"/>
      <c r="F268" s="51"/>
    </row>
    <row r="269" spans="2:6" ht="12.75">
      <c r="B269" s="51"/>
      <c r="C269" s="51"/>
      <c r="D269" s="51"/>
      <c r="E269" s="51"/>
      <c r="F269" s="51"/>
    </row>
    <row r="270" spans="2:6" ht="12.75">
      <c r="B270" s="51"/>
      <c r="C270" s="51"/>
      <c r="D270" s="51"/>
      <c r="E270" s="51"/>
      <c r="F270" s="51"/>
    </row>
    <row r="271" spans="2:6" ht="12.75">
      <c r="B271" s="51"/>
      <c r="C271" s="51"/>
      <c r="D271" s="51"/>
      <c r="E271" s="51"/>
      <c r="F271" s="51"/>
    </row>
    <row r="272" spans="2:6" ht="12.75">
      <c r="B272" s="51"/>
      <c r="C272" s="51"/>
      <c r="D272" s="51"/>
      <c r="E272" s="51"/>
      <c r="F272" s="51"/>
    </row>
    <row r="273" spans="2:6" ht="12.75">
      <c r="B273" s="51"/>
      <c r="C273" s="51"/>
      <c r="D273" s="51"/>
      <c r="E273" s="51"/>
      <c r="F273" s="51"/>
    </row>
    <row r="274" spans="2:6" ht="12.75">
      <c r="B274" s="51"/>
      <c r="C274" s="51"/>
      <c r="D274" s="51"/>
      <c r="E274" s="51"/>
      <c r="F274" s="51"/>
    </row>
    <row r="275" spans="2:6" ht="12.75">
      <c r="B275" s="51"/>
      <c r="C275" s="51"/>
      <c r="D275" s="51"/>
      <c r="E275" s="51"/>
      <c r="F275" s="51"/>
    </row>
    <row r="276" spans="2:6" ht="12.75">
      <c r="B276" s="51"/>
      <c r="C276" s="51"/>
      <c r="D276" s="51"/>
      <c r="E276" s="51"/>
      <c r="F276" s="51"/>
    </row>
    <row r="277" spans="2:6" ht="12.75">
      <c r="B277" s="51"/>
      <c r="C277" s="51"/>
      <c r="D277" s="51"/>
      <c r="E277" s="51"/>
      <c r="F277" s="51"/>
    </row>
    <row r="278" spans="2:6" ht="12.75">
      <c r="B278" s="51"/>
      <c r="C278" s="51"/>
      <c r="D278" s="51"/>
      <c r="E278" s="51"/>
      <c r="F278" s="51"/>
    </row>
    <row r="279" spans="2:6" ht="12.75">
      <c r="B279" s="51"/>
      <c r="C279" s="51"/>
      <c r="D279" s="51"/>
      <c r="E279" s="51"/>
      <c r="F279" s="51"/>
    </row>
    <row r="280" spans="2:6" ht="12.75">
      <c r="B280" s="51"/>
      <c r="C280" s="51"/>
      <c r="D280" s="51"/>
      <c r="E280" s="51"/>
      <c r="F280" s="51"/>
    </row>
    <row r="281" spans="2:6" ht="12.75">
      <c r="B281" s="51"/>
      <c r="C281" s="51"/>
      <c r="D281" s="51"/>
      <c r="E281" s="51"/>
      <c r="F281" s="51"/>
    </row>
    <row r="282" spans="2:6" ht="12.75">
      <c r="B282" s="51"/>
      <c r="C282" s="51"/>
      <c r="D282" s="51"/>
      <c r="E282" s="51"/>
      <c r="F282" s="51"/>
    </row>
    <row r="283" spans="2:6" ht="12.75">
      <c r="B283" s="51"/>
      <c r="C283" s="51"/>
      <c r="D283" s="51"/>
      <c r="E283" s="51"/>
      <c r="F283" s="51"/>
    </row>
    <row r="284" spans="2:6" ht="12.75">
      <c r="B284" s="51"/>
      <c r="C284" s="51"/>
      <c r="D284" s="51"/>
      <c r="E284" s="51"/>
      <c r="F284" s="51"/>
    </row>
    <row r="285" spans="2:6" ht="12.75">
      <c r="B285" s="51"/>
      <c r="C285" s="51"/>
      <c r="D285" s="51"/>
      <c r="E285" s="51"/>
      <c r="F285" s="51"/>
    </row>
    <row r="286" spans="2:6" ht="12.75">
      <c r="B286" s="51"/>
      <c r="C286" s="51"/>
      <c r="D286" s="51"/>
      <c r="E286" s="51"/>
      <c r="F286" s="51"/>
    </row>
    <row r="287" spans="2:6" ht="12.75">
      <c r="B287" s="51"/>
      <c r="C287" s="51"/>
      <c r="D287" s="51"/>
      <c r="E287" s="51"/>
      <c r="F287" s="51"/>
    </row>
    <row r="288" spans="2:6" ht="12.75">
      <c r="B288" s="51"/>
      <c r="C288" s="51"/>
      <c r="D288" s="51"/>
      <c r="E288" s="51"/>
      <c r="F288" s="51"/>
    </row>
    <row r="289" spans="2:6" ht="12.75">
      <c r="B289" s="51"/>
      <c r="C289" s="51"/>
      <c r="D289" s="51"/>
      <c r="E289" s="51"/>
      <c r="F289" s="51"/>
    </row>
    <row r="290" spans="2:6" ht="12.75">
      <c r="B290" s="51"/>
      <c r="C290" s="51"/>
      <c r="D290" s="51"/>
      <c r="E290" s="51"/>
      <c r="F290" s="51"/>
    </row>
    <row r="291" spans="2:6" ht="12.75">
      <c r="B291" s="51"/>
      <c r="C291" s="51"/>
      <c r="D291" s="51"/>
      <c r="E291" s="51"/>
      <c r="F291" s="51"/>
    </row>
    <row r="292" spans="2:6" ht="12.75">
      <c r="B292" s="51"/>
      <c r="C292" s="51"/>
      <c r="D292" s="51"/>
      <c r="E292" s="51"/>
      <c r="F292" s="51"/>
    </row>
    <row r="293" spans="2:6" ht="12.75">
      <c r="B293" s="51"/>
      <c r="C293" s="51"/>
      <c r="D293" s="51"/>
      <c r="E293" s="51"/>
      <c r="F293" s="51"/>
    </row>
    <row r="294" spans="2:6" ht="12.75">
      <c r="B294" s="51"/>
      <c r="C294" s="51"/>
      <c r="D294" s="51"/>
      <c r="E294" s="51"/>
      <c r="F294" s="51"/>
    </row>
    <row r="295" spans="2:6" ht="12.75">
      <c r="B295" s="51"/>
      <c r="C295" s="51"/>
      <c r="D295" s="51"/>
      <c r="E295" s="51"/>
      <c r="F295" s="51"/>
    </row>
    <row r="296" spans="2:6" ht="12.75">
      <c r="B296" s="51"/>
      <c r="C296" s="51"/>
      <c r="D296" s="51"/>
      <c r="E296" s="51"/>
      <c r="F296" s="51"/>
    </row>
    <row r="297" spans="2:6" ht="12.75">
      <c r="B297" s="51"/>
      <c r="C297" s="51"/>
      <c r="D297" s="51"/>
      <c r="E297" s="51"/>
      <c r="F297" s="51"/>
    </row>
    <row r="298" spans="2:6" ht="12.75">
      <c r="B298" s="51"/>
      <c r="C298" s="51"/>
      <c r="D298" s="51"/>
      <c r="E298" s="51"/>
      <c r="F298" s="51"/>
    </row>
    <row r="299" spans="2:6" ht="12.75">
      <c r="B299" s="51"/>
      <c r="C299" s="51"/>
      <c r="D299" s="51"/>
      <c r="E299" s="51"/>
      <c r="F299" s="51"/>
    </row>
    <row r="300" spans="2:6" ht="12.75">
      <c r="B300" s="51"/>
      <c r="C300" s="51"/>
      <c r="D300" s="51"/>
      <c r="E300" s="51"/>
      <c r="F300" s="51"/>
    </row>
    <row r="301" spans="2:6" ht="12.75">
      <c r="B301" s="51"/>
      <c r="C301" s="51"/>
      <c r="D301" s="51"/>
      <c r="E301" s="51"/>
      <c r="F301" s="51"/>
    </row>
    <row r="302" spans="2:6" ht="12.75">
      <c r="B302" s="51"/>
      <c r="C302" s="51"/>
      <c r="D302" s="51"/>
      <c r="E302" s="51"/>
      <c r="F302" s="51"/>
    </row>
    <row r="303" spans="2:6" ht="12.75">
      <c r="B303" s="51"/>
      <c r="C303" s="51"/>
      <c r="D303" s="51"/>
      <c r="E303" s="51"/>
      <c r="F303" s="51"/>
    </row>
    <row r="304" spans="2:6" ht="12.75">
      <c r="B304" s="51"/>
      <c r="C304" s="51"/>
      <c r="D304" s="51"/>
      <c r="E304" s="51"/>
      <c r="F304" s="51"/>
    </row>
    <row r="305" spans="2:6" ht="12.75">
      <c r="B305" s="51"/>
      <c r="C305" s="51"/>
      <c r="D305" s="51"/>
      <c r="E305" s="51"/>
      <c r="F305" s="51"/>
    </row>
    <row r="306" spans="2:6" ht="12.75">
      <c r="B306" s="51"/>
      <c r="C306" s="51"/>
      <c r="D306" s="51"/>
      <c r="E306" s="51"/>
      <c r="F306" s="51"/>
    </row>
    <row r="307" spans="2:6" ht="12.75">
      <c r="B307" s="51"/>
      <c r="C307" s="51"/>
      <c r="D307" s="51"/>
      <c r="E307" s="51"/>
      <c r="F307" s="51"/>
    </row>
    <row r="308" spans="2:6" ht="12.75">
      <c r="B308" s="51"/>
      <c r="C308" s="51"/>
      <c r="D308" s="51"/>
      <c r="E308" s="51"/>
      <c r="F308" s="51"/>
    </row>
    <row r="309" spans="2:6" ht="12.75">
      <c r="B309" s="51"/>
      <c r="C309" s="51"/>
      <c r="D309" s="51"/>
      <c r="E309" s="51"/>
      <c r="F309" s="51"/>
    </row>
    <row r="310" spans="2:6" ht="12.75">
      <c r="B310" s="51"/>
      <c r="C310" s="51"/>
      <c r="D310" s="51"/>
      <c r="E310" s="51"/>
      <c r="F310" s="5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4:AC630"/>
  <sheetViews>
    <sheetView zoomScalePageLayoutView="0" workbookViewId="0" topLeftCell="A1">
      <pane xSplit="1" topLeftCell="I1" activePane="topRight" state="frozen"/>
      <selection pane="topLeft" activeCell="F7" sqref="F7"/>
      <selection pane="topRight" activeCell="A5" sqref="A5"/>
    </sheetView>
  </sheetViews>
  <sheetFormatPr defaultColWidth="9.140625" defaultRowHeight="12.75"/>
  <cols>
    <col min="1" max="1" width="17.140625" style="0" customWidth="1"/>
    <col min="2" max="2" width="5.57421875" style="0" customWidth="1"/>
    <col min="3" max="3" width="8.421875" style="0" customWidth="1"/>
    <col min="4" max="4" width="5.140625" style="0" customWidth="1"/>
    <col min="5" max="5" width="4.8515625" style="0" customWidth="1"/>
    <col min="6" max="6" width="8.00390625" style="0" customWidth="1"/>
    <col min="7" max="7" width="7.7109375" style="0" customWidth="1"/>
    <col min="8" max="9" width="8.00390625" style="0" customWidth="1"/>
    <col min="10" max="10" width="8.421875" style="0" customWidth="1"/>
    <col min="11" max="11" width="9.00390625" style="0" customWidth="1"/>
    <col min="12" max="13" width="8.57421875" style="0" customWidth="1"/>
    <col min="14" max="14" width="8.421875" style="0" customWidth="1"/>
    <col min="15" max="16" width="8.00390625" style="0" customWidth="1"/>
  </cols>
  <sheetData>
    <row r="4" ht="15.75">
      <c r="A4" s="2" t="s">
        <v>84</v>
      </c>
    </row>
    <row r="5" spans="1:3" ht="15.75">
      <c r="A5" s="2" t="s">
        <v>85</v>
      </c>
      <c r="C5" t="s">
        <v>102</v>
      </c>
    </row>
    <row r="9" spans="6:27" ht="12.75">
      <c r="F9" t="s">
        <v>92</v>
      </c>
      <c r="P9" s="35"/>
      <c r="AA9" s="35" t="s">
        <v>86</v>
      </c>
    </row>
    <row r="10" spans="6:28" ht="12.75">
      <c r="F10">
        <f>MIN(InStgScr!F17:F317)</f>
        <v>0</v>
      </c>
      <c r="G10">
        <f>MIN(InStgScr!G17:G317)</f>
        <v>0</v>
      </c>
      <c r="H10">
        <f>MIN(InStgScr!H17:H317)</f>
        <v>0</v>
      </c>
      <c r="I10">
        <f>MIN(InStgScr!I17:I317)</f>
        <v>0</v>
      </c>
      <c r="J10">
        <f>MIN(InStgScr!J17:J317)</f>
        <v>0</v>
      </c>
      <c r="K10">
        <f>MIN(InStgScr!K17:K317)</f>
        <v>0</v>
      </c>
      <c r="L10">
        <f>MIN(InStgScr!L17:L317)</f>
        <v>0</v>
      </c>
      <c r="M10">
        <f>MIN(InStgScr!M17:M317)</f>
        <v>0</v>
      </c>
      <c r="N10">
        <f>MIN(InStgScr!N17:N317)</f>
        <v>0</v>
      </c>
      <c r="O10">
        <f>MIN(InStgScr!O17:O317)</f>
        <v>0</v>
      </c>
      <c r="P10">
        <f>MIN(InStgScr!P17:P317)</f>
        <v>0</v>
      </c>
      <c r="Q10">
        <f>MIN(InStgScr!Q17:Q317)</f>
        <v>0</v>
      </c>
      <c r="R10">
        <f>MIN(InStgScr!R17:R317)</f>
        <v>0</v>
      </c>
      <c r="S10">
        <f>MIN(InStgScr!S17:S317)</f>
        <v>0</v>
      </c>
      <c r="T10">
        <f>MIN(InStgScr!T17:T317)</f>
        <v>0</v>
      </c>
      <c r="U10">
        <f>MIN(InStgScr!U17:U317)</f>
        <v>0</v>
      </c>
      <c r="V10">
        <f>MIN(InStgScr!V17:V317)</f>
        <v>0</v>
      </c>
      <c r="W10">
        <f>MIN(InStgScr!W17:W317)</f>
        <v>0</v>
      </c>
      <c r="X10">
        <f>MIN(InStgScr!X17:X317)</f>
        <v>0</v>
      </c>
      <c r="Y10">
        <f>MIN(InStgScr!Y17:Y317)</f>
        <v>0</v>
      </c>
      <c r="AA10" s="63" t="s">
        <v>87</v>
      </c>
      <c r="AB10">
        <v>0</v>
      </c>
    </row>
    <row r="11" spans="27:28" ht="12.75">
      <c r="AA11" s="63" t="s">
        <v>157</v>
      </c>
      <c r="AB11">
        <v>0</v>
      </c>
    </row>
    <row r="14" ht="12.75">
      <c r="K14" s="64"/>
    </row>
    <row r="15" spans="1:17" ht="12.75">
      <c r="A15" s="79"/>
      <c r="B15" s="80" t="s">
        <v>120</v>
      </c>
      <c r="C15" s="79"/>
      <c r="D15" s="79"/>
      <c r="E15" s="80" t="s">
        <v>105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 t="s">
        <v>89</v>
      </c>
      <c r="Q15" s="81"/>
    </row>
    <row r="16" spans="1:17" ht="13.5" thickBot="1">
      <c r="A16" s="82" t="s">
        <v>3</v>
      </c>
      <c r="B16" s="83" t="s">
        <v>179</v>
      </c>
      <c r="C16" s="82" t="s">
        <v>4</v>
      </c>
      <c r="D16" s="83" t="s">
        <v>182</v>
      </c>
      <c r="E16" s="83" t="s">
        <v>106</v>
      </c>
      <c r="F16" s="84" t="s">
        <v>68</v>
      </c>
      <c r="G16" s="83" t="s">
        <v>69</v>
      </c>
      <c r="H16" s="83" t="s">
        <v>70</v>
      </c>
      <c r="I16" s="83" t="s">
        <v>71</v>
      </c>
      <c r="J16" s="83" t="s">
        <v>72</v>
      </c>
      <c r="K16" s="83" t="s">
        <v>73</v>
      </c>
      <c r="L16" s="83" t="s">
        <v>74</v>
      </c>
      <c r="M16" s="83" t="s">
        <v>75</v>
      </c>
      <c r="N16" s="83" t="s">
        <v>78</v>
      </c>
      <c r="O16" s="85" t="s">
        <v>83</v>
      </c>
      <c r="P16" s="83" t="s">
        <v>90</v>
      </c>
      <c r="Q16" s="84" t="s">
        <v>104</v>
      </c>
    </row>
    <row r="17" spans="1:17" ht="12.75">
      <c r="A17" s="66" t="s">
        <v>10</v>
      </c>
      <c r="B17" s="67"/>
      <c r="C17" s="67" t="s">
        <v>217</v>
      </c>
      <c r="D17" s="67" t="s">
        <v>89</v>
      </c>
      <c r="E17" s="67"/>
      <c r="F17" s="71"/>
      <c r="G17" s="71"/>
      <c r="H17" s="71"/>
      <c r="I17" s="71"/>
      <c r="J17" s="71"/>
      <c r="K17" s="71"/>
      <c r="L17" s="71"/>
      <c r="M17" s="71"/>
      <c r="N17" s="138">
        <v>0</v>
      </c>
      <c r="O17" s="138" t="e">
        <v>#DIV/0!</v>
      </c>
      <c r="P17" s="126" t="e">
        <v>#DIV/0!</v>
      </c>
      <c r="Q17" s="95">
        <v>1</v>
      </c>
    </row>
    <row r="18" spans="1:17" ht="12.75">
      <c r="A18" s="68" t="s">
        <v>151</v>
      </c>
      <c r="B18" s="55"/>
      <c r="C18" s="55" t="s">
        <v>218</v>
      </c>
      <c r="D18" s="55" t="s">
        <v>8</v>
      </c>
      <c r="E18" s="55"/>
      <c r="F18" s="69"/>
      <c r="G18" s="69"/>
      <c r="H18" s="69"/>
      <c r="I18" s="69"/>
      <c r="J18" s="69"/>
      <c r="K18" s="69"/>
      <c r="L18" s="69"/>
      <c r="M18" s="69"/>
      <c r="N18" s="138">
        <v>0</v>
      </c>
      <c r="O18" s="138" t="e">
        <v>#DIV/0!</v>
      </c>
      <c r="P18" s="126" t="e">
        <v>#DIV/0!</v>
      </c>
      <c r="Q18" s="70">
        <v>2</v>
      </c>
    </row>
    <row r="318" spans="1:19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</row>
    <row r="324" spans="15:18" ht="12.75">
      <c r="O324" t="s">
        <v>94</v>
      </c>
      <c r="R324" t="s">
        <v>88</v>
      </c>
    </row>
    <row r="325" spans="9:19" ht="12.75">
      <c r="I325" t="s">
        <v>102</v>
      </c>
      <c r="O325" t="s">
        <v>93</v>
      </c>
      <c r="P325">
        <f>VLOOKUP("o",D330:Z630,23,FALSE)</f>
        <v>0</v>
      </c>
      <c r="R325" t="s">
        <v>87</v>
      </c>
      <c r="S325">
        <f>P325*100</f>
        <v>0</v>
      </c>
    </row>
    <row r="326" spans="15:19" ht="12.75">
      <c r="O326" t="s">
        <v>158</v>
      </c>
      <c r="P326">
        <f>VLOOKUP("l",D330:Z630,23,FALSE)</f>
        <v>0</v>
      </c>
      <c r="R326" t="s">
        <v>157</v>
      </c>
      <c r="S326">
        <f>P326*100</f>
        <v>0</v>
      </c>
    </row>
    <row r="328" spans="1:29" ht="12.75">
      <c r="A328" s="79"/>
      <c r="B328" s="80" t="s">
        <v>120</v>
      </c>
      <c r="C328" s="79"/>
      <c r="D328" s="79"/>
      <c r="E328" s="80" t="s">
        <v>105</v>
      </c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80" t="s">
        <v>89</v>
      </c>
      <c r="AC328" s="81"/>
    </row>
    <row r="329" spans="1:29" ht="13.5" thickBot="1">
      <c r="A329" s="83" t="s">
        <v>3</v>
      </c>
      <c r="B329" s="83" t="s">
        <v>179</v>
      </c>
      <c r="C329" s="83" t="s">
        <v>4</v>
      </c>
      <c r="D329" s="83" t="s">
        <v>182</v>
      </c>
      <c r="E329" s="83" t="s">
        <v>106</v>
      </c>
      <c r="F329" s="83" t="s">
        <v>68</v>
      </c>
      <c r="G329" s="83" t="s">
        <v>69</v>
      </c>
      <c r="H329" s="83" t="s">
        <v>70</v>
      </c>
      <c r="I329" s="83" t="s">
        <v>71</v>
      </c>
      <c r="J329" s="83" t="s">
        <v>72</v>
      </c>
      <c r="K329" s="83" t="s">
        <v>73</v>
      </c>
      <c r="L329" s="83" t="s">
        <v>74</v>
      </c>
      <c r="M329" s="83" t="s">
        <v>75</v>
      </c>
      <c r="N329" s="83" t="s">
        <v>76</v>
      </c>
      <c r="O329" s="83" t="s">
        <v>77</v>
      </c>
      <c r="P329" s="83" t="s">
        <v>290</v>
      </c>
      <c r="Q329" s="83" t="s">
        <v>291</v>
      </c>
      <c r="R329" s="83" t="s">
        <v>292</v>
      </c>
      <c r="S329" s="83" t="s">
        <v>293</v>
      </c>
      <c r="T329" s="83" t="s">
        <v>294</v>
      </c>
      <c r="U329" s="83" t="s">
        <v>295</v>
      </c>
      <c r="V329" s="83" t="s">
        <v>296</v>
      </c>
      <c r="W329" s="83" t="s">
        <v>297</v>
      </c>
      <c r="X329" s="83" t="s">
        <v>298</v>
      </c>
      <c r="Y329" s="83" t="s">
        <v>299</v>
      </c>
      <c r="Z329" s="83" t="s">
        <v>78</v>
      </c>
      <c r="AA329" s="83" t="s">
        <v>83</v>
      </c>
      <c r="AB329" s="83" t="s">
        <v>90</v>
      </c>
      <c r="AC329" s="83" t="s">
        <v>104</v>
      </c>
    </row>
    <row r="330" spans="1:29" ht="12.75">
      <c r="A330" s="164" t="s">
        <v>10</v>
      </c>
      <c r="B330" s="165"/>
      <c r="C330" s="165" t="s">
        <v>217</v>
      </c>
      <c r="D330" s="165" t="s">
        <v>89</v>
      </c>
      <c r="E330" s="165"/>
      <c r="F330" s="166"/>
      <c r="G330" s="166"/>
      <c r="H330" s="166"/>
      <c r="I330" s="166"/>
      <c r="J330" s="166"/>
      <c r="K330" s="166"/>
      <c r="L330" s="166"/>
      <c r="M330" s="166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38">
        <f>SUM(F330:Y330)</f>
        <v>0</v>
      </c>
      <c r="AA330" s="138" t="e">
        <f>IF(D330="o",$S$325/Z330,$S$326/Z330)</f>
        <v>#DIV/0!</v>
      </c>
      <c r="AB330" s="126" t="e">
        <f>IF(AA330&gt;95,"M",IF(AA330&gt;80,"A",IF(AA330&gt;60,"B",IF(AA330&gt;40,"C","D"))))</f>
        <v>#DIV/0!</v>
      </c>
      <c r="AC330" s="167">
        <v>1</v>
      </c>
    </row>
    <row r="331" spans="1:29" ht="12.75">
      <c r="A331" s="68" t="s">
        <v>151</v>
      </c>
      <c r="B331" s="55"/>
      <c r="C331" s="55" t="s">
        <v>218</v>
      </c>
      <c r="D331" s="55" t="s">
        <v>8</v>
      </c>
      <c r="E331" s="55"/>
      <c r="F331" s="69"/>
      <c r="G331" s="69"/>
      <c r="H331" s="69"/>
      <c r="I331" s="69"/>
      <c r="J331" s="69"/>
      <c r="K331" s="69"/>
      <c r="L331" s="69"/>
      <c r="M331" s="6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62">
        <f>SUM(F331:Y331)</f>
        <v>0</v>
      </c>
      <c r="AA331" s="162" t="e">
        <f>IF(D331="o",$S$325/Z331,$S$326/Z331)</f>
        <v>#DIV/0!</v>
      </c>
      <c r="AB331" s="43" t="e">
        <f>IF(AA331&gt;95,"M",IF(AA331&gt;80,"A",IF(AA331&gt;60,"B",IF(AA331&gt;40,"C","D"))))</f>
        <v>#DIV/0!</v>
      </c>
      <c r="AC331" s="70">
        <v>2</v>
      </c>
    </row>
    <row r="332" spans="1:29" ht="12.75">
      <c r="A332" s="68"/>
      <c r="B332" s="55"/>
      <c r="C332" s="55"/>
      <c r="D332" s="55"/>
      <c r="E332" s="55"/>
      <c r="F332" s="69"/>
      <c r="G332" s="69"/>
      <c r="H332" s="69"/>
      <c r="I332" s="69"/>
      <c r="J332" s="69"/>
      <c r="K332" s="69"/>
      <c r="L332" s="69"/>
      <c r="M332" s="6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62"/>
      <c r="AA332" s="162"/>
      <c r="AB332" s="43"/>
      <c r="AC332" s="70"/>
    </row>
    <row r="333" spans="1:29" ht="12.75">
      <c r="A333" s="68"/>
      <c r="B333" s="55"/>
      <c r="C333" s="55"/>
      <c r="D333" s="55"/>
      <c r="E333" s="55"/>
      <c r="F333" s="69"/>
      <c r="G333" s="69"/>
      <c r="H333" s="69"/>
      <c r="I333" s="69"/>
      <c r="J333" s="69"/>
      <c r="K333" s="69"/>
      <c r="L333" s="69"/>
      <c r="M333" s="6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62"/>
      <c r="AA333" s="162"/>
      <c r="AB333" s="43"/>
      <c r="AC333" s="70"/>
    </row>
    <row r="334" spans="1:29" ht="12.75">
      <c r="A334" s="68"/>
      <c r="B334" s="55"/>
      <c r="C334" s="55"/>
      <c r="D334" s="55"/>
      <c r="E334" s="55"/>
      <c r="F334" s="69"/>
      <c r="G334" s="69"/>
      <c r="H334" s="69"/>
      <c r="I334" s="69"/>
      <c r="J334" s="69"/>
      <c r="K334" s="69"/>
      <c r="L334" s="69"/>
      <c r="M334" s="6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62"/>
      <c r="AA334" s="162"/>
      <c r="AB334" s="43"/>
      <c r="AC334" s="70"/>
    </row>
    <row r="335" spans="1:29" ht="12.75">
      <c r="A335" s="68"/>
      <c r="B335" s="55"/>
      <c r="C335" s="55"/>
      <c r="D335" s="55"/>
      <c r="E335" s="55"/>
      <c r="F335" s="69"/>
      <c r="G335" s="69"/>
      <c r="H335" s="69"/>
      <c r="I335" s="69"/>
      <c r="J335" s="69"/>
      <c r="K335" s="69"/>
      <c r="L335" s="69"/>
      <c r="M335" s="6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62"/>
      <c r="AA335" s="162"/>
      <c r="AB335" s="43"/>
      <c r="AC335" s="70"/>
    </row>
    <row r="336" spans="1:29" ht="12.75">
      <c r="A336" s="68"/>
      <c r="B336" s="55"/>
      <c r="C336" s="55"/>
      <c r="D336" s="55"/>
      <c r="E336" s="55"/>
      <c r="F336" s="69"/>
      <c r="G336" s="69"/>
      <c r="H336" s="69"/>
      <c r="I336" s="69"/>
      <c r="J336" s="69"/>
      <c r="K336" s="69"/>
      <c r="L336" s="69"/>
      <c r="M336" s="6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62"/>
      <c r="AA336" s="162"/>
      <c r="AB336" s="43"/>
      <c r="AC336" s="70"/>
    </row>
    <row r="337" spans="1:29" ht="12.75">
      <c r="A337" s="68"/>
      <c r="B337" s="55"/>
      <c r="C337" s="55"/>
      <c r="D337" s="55"/>
      <c r="E337" s="55"/>
      <c r="F337" s="69"/>
      <c r="G337" s="69"/>
      <c r="H337" s="69"/>
      <c r="I337" s="69"/>
      <c r="J337" s="69"/>
      <c r="K337" s="69"/>
      <c r="L337" s="69"/>
      <c r="M337" s="6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62"/>
      <c r="AA337" s="162"/>
      <c r="AB337" s="43"/>
      <c r="AC337" s="70"/>
    </row>
    <row r="338" spans="1:29" ht="12.75">
      <c r="A338" s="68"/>
      <c r="B338" s="55"/>
      <c r="C338" s="55"/>
      <c r="D338" s="55"/>
      <c r="E338" s="55"/>
      <c r="F338" s="69"/>
      <c r="G338" s="69"/>
      <c r="H338" s="69"/>
      <c r="I338" s="69"/>
      <c r="J338" s="69"/>
      <c r="K338" s="69"/>
      <c r="L338" s="69"/>
      <c r="M338" s="6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62"/>
      <c r="AA338" s="162"/>
      <c r="AB338" s="43"/>
      <c r="AC338" s="70"/>
    </row>
    <row r="339" spans="1:29" ht="12.75">
      <c r="A339" s="68"/>
      <c r="B339" s="55"/>
      <c r="C339" s="55"/>
      <c r="D339" s="55"/>
      <c r="E339" s="55"/>
      <c r="F339" s="69"/>
      <c r="G339" s="69"/>
      <c r="H339" s="69"/>
      <c r="I339" s="69"/>
      <c r="J339" s="69"/>
      <c r="K339" s="69"/>
      <c r="L339" s="69"/>
      <c r="M339" s="6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62"/>
      <c r="AA339" s="162"/>
      <c r="AB339" s="43"/>
      <c r="AC339" s="70"/>
    </row>
    <row r="340" spans="1:29" ht="12.75">
      <c r="A340" s="68"/>
      <c r="B340" s="55"/>
      <c r="C340" s="55"/>
      <c r="D340" s="55"/>
      <c r="E340" s="55"/>
      <c r="F340" s="69"/>
      <c r="G340" s="69"/>
      <c r="H340" s="69"/>
      <c r="I340" s="69"/>
      <c r="J340" s="69"/>
      <c r="K340" s="69"/>
      <c r="L340" s="69"/>
      <c r="M340" s="6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62"/>
      <c r="AA340" s="162"/>
      <c r="AB340" s="43"/>
      <c r="AC340" s="70"/>
    </row>
    <row r="341" spans="1:29" ht="12.75">
      <c r="A341" s="68"/>
      <c r="B341" s="55"/>
      <c r="C341" s="55"/>
      <c r="D341" s="55"/>
      <c r="E341" s="55"/>
      <c r="F341" s="69"/>
      <c r="G341" s="69"/>
      <c r="H341" s="69"/>
      <c r="I341" s="69"/>
      <c r="J341" s="69"/>
      <c r="K341" s="69"/>
      <c r="L341" s="69"/>
      <c r="M341" s="6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62"/>
      <c r="AA341" s="162"/>
      <c r="AB341" s="43"/>
      <c r="AC341" s="70"/>
    </row>
    <row r="342" spans="1:29" ht="12.75">
      <c r="A342" s="68"/>
      <c r="B342" s="55"/>
      <c r="C342" s="55"/>
      <c r="D342" s="55"/>
      <c r="E342" s="55"/>
      <c r="F342" s="69"/>
      <c r="G342" s="69"/>
      <c r="H342" s="69"/>
      <c r="I342" s="69"/>
      <c r="J342" s="69"/>
      <c r="K342" s="69"/>
      <c r="L342" s="69"/>
      <c r="M342" s="6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62"/>
      <c r="AA342" s="162"/>
      <c r="AB342" s="43"/>
      <c r="AC342" s="70"/>
    </row>
    <row r="343" spans="1:29" ht="12.75">
      <c r="A343" s="68"/>
      <c r="B343" s="55"/>
      <c r="C343" s="55"/>
      <c r="D343" s="55"/>
      <c r="E343" s="55"/>
      <c r="F343" s="69"/>
      <c r="G343" s="69"/>
      <c r="H343" s="69"/>
      <c r="I343" s="69"/>
      <c r="J343" s="69"/>
      <c r="K343" s="69"/>
      <c r="L343" s="69"/>
      <c r="M343" s="6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62"/>
      <c r="AA343" s="162"/>
      <c r="AB343" s="43"/>
      <c r="AC343" s="70"/>
    </row>
    <row r="344" spans="1:29" ht="12.75">
      <c r="A344" s="68"/>
      <c r="B344" s="55"/>
      <c r="C344" s="55"/>
      <c r="D344" s="55"/>
      <c r="E344" s="55"/>
      <c r="F344" s="69"/>
      <c r="G344" s="69"/>
      <c r="H344" s="69"/>
      <c r="I344" s="69"/>
      <c r="J344" s="69"/>
      <c r="K344" s="69"/>
      <c r="L344" s="69"/>
      <c r="M344" s="6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62"/>
      <c r="AA344" s="162"/>
      <c r="AB344" s="43"/>
      <c r="AC344" s="70"/>
    </row>
    <row r="345" spans="1:29" ht="12.75">
      <c r="A345" s="68"/>
      <c r="B345" s="55"/>
      <c r="C345" s="55"/>
      <c r="D345" s="55"/>
      <c r="E345" s="55"/>
      <c r="F345" s="69"/>
      <c r="G345" s="69"/>
      <c r="H345" s="69"/>
      <c r="I345" s="69"/>
      <c r="J345" s="69"/>
      <c r="K345" s="69"/>
      <c r="L345" s="69"/>
      <c r="M345" s="6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62"/>
      <c r="AA345" s="162"/>
      <c r="AB345" s="43"/>
      <c r="AC345" s="70"/>
    </row>
    <row r="346" spans="1:29" ht="12.75">
      <c r="A346" s="68"/>
      <c r="B346" s="55"/>
      <c r="C346" s="55"/>
      <c r="D346" s="55"/>
      <c r="E346" s="55"/>
      <c r="F346" s="69"/>
      <c r="G346" s="69"/>
      <c r="H346" s="69"/>
      <c r="I346" s="69"/>
      <c r="J346" s="69"/>
      <c r="K346" s="69"/>
      <c r="L346" s="69"/>
      <c r="M346" s="6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62"/>
      <c r="AA346" s="162"/>
      <c r="AB346" s="43"/>
      <c r="AC346" s="70"/>
    </row>
    <row r="347" spans="1:29" ht="12.75">
      <c r="A347" s="68"/>
      <c r="B347" s="55"/>
      <c r="C347" s="55"/>
      <c r="D347" s="55"/>
      <c r="E347" s="55"/>
      <c r="F347" s="69"/>
      <c r="G347" s="69"/>
      <c r="H347" s="69"/>
      <c r="I347" s="69"/>
      <c r="J347" s="69"/>
      <c r="K347" s="69"/>
      <c r="L347" s="69"/>
      <c r="M347" s="6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62"/>
      <c r="AA347" s="162"/>
      <c r="AB347" s="43"/>
      <c r="AC347" s="70"/>
    </row>
    <row r="348" spans="1:29" ht="12.75">
      <c r="A348" s="68"/>
      <c r="B348" s="55"/>
      <c r="C348" s="55"/>
      <c r="D348" s="55"/>
      <c r="E348" s="55"/>
      <c r="F348" s="69"/>
      <c r="G348" s="69"/>
      <c r="H348" s="69"/>
      <c r="I348" s="69"/>
      <c r="J348" s="69"/>
      <c r="K348" s="69"/>
      <c r="L348" s="69"/>
      <c r="M348" s="6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62"/>
      <c r="AA348" s="162"/>
      <c r="AB348" s="43"/>
      <c r="AC348" s="70"/>
    </row>
    <row r="349" spans="1:29" ht="12.75">
      <c r="A349" s="68"/>
      <c r="B349" s="55"/>
      <c r="C349" s="55"/>
      <c r="D349" s="55"/>
      <c r="E349" s="55"/>
      <c r="F349" s="69"/>
      <c r="G349" s="69"/>
      <c r="H349" s="69"/>
      <c r="I349" s="69"/>
      <c r="J349" s="69"/>
      <c r="K349" s="69"/>
      <c r="L349" s="69"/>
      <c r="M349" s="6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62"/>
      <c r="AA349" s="162"/>
      <c r="AB349" s="43"/>
      <c r="AC349" s="70"/>
    </row>
    <row r="350" spans="1:29" ht="12.75">
      <c r="A350" s="68"/>
      <c r="B350" s="55"/>
      <c r="C350" s="55"/>
      <c r="D350" s="55"/>
      <c r="E350" s="55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62"/>
      <c r="AA350" s="162"/>
      <c r="AB350" s="163"/>
      <c r="AC350" s="70"/>
    </row>
    <row r="351" spans="1:29" ht="12.75">
      <c r="A351" s="68"/>
      <c r="B351" s="55"/>
      <c r="C351" s="55"/>
      <c r="D351" s="55"/>
      <c r="E351" s="55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62"/>
      <c r="AA351" s="162"/>
      <c r="AB351" s="163"/>
      <c r="AC351" s="70"/>
    </row>
    <row r="352" spans="1:29" ht="12.75">
      <c r="A352" s="68"/>
      <c r="B352" s="55"/>
      <c r="C352" s="55"/>
      <c r="D352" s="55"/>
      <c r="E352" s="55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62"/>
      <c r="AA352" s="162"/>
      <c r="AB352" s="163"/>
      <c r="AC352" s="70"/>
    </row>
    <row r="353" spans="1:29" ht="12.75">
      <c r="A353" s="68"/>
      <c r="B353" s="55"/>
      <c r="C353" s="55"/>
      <c r="D353" s="55"/>
      <c r="E353" s="55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62"/>
      <c r="AA353" s="162"/>
      <c r="AB353" s="163"/>
      <c r="AC353" s="70"/>
    </row>
    <row r="354" spans="1:29" ht="12.75">
      <c r="A354" s="68"/>
      <c r="B354" s="55"/>
      <c r="C354" s="55"/>
      <c r="D354" s="55"/>
      <c r="E354" s="55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62"/>
      <c r="AA354" s="162"/>
      <c r="AB354" s="163"/>
      <c r="AC354" s="70"/>
    </row>
    <row r="355" spans="1:29" ht="12.75">
      <c r="A355" s="54"/>
      <c r="B355" s="54"/>
      <c r="C355" s="54"/>
      <c r="D355" s="54"/>
      <c r="E355" s="54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55"/>
      <c r="AC355" s="70"/>
    </row>
    <row r="356" spans="1:29" ht="12.75">
      <c r="A356" s="54"/>
      <c r="B356" s="54"/>
      <c r="C356" s="54"/>
      <c r="D356" s="54"/>
      <c r="E356" s="54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55"/>
      <c r="AC356" s="70"/>
    </row>
    <row r="357" spans="1:29" ht="12.75">
      <c r="A357" s="54"/>
      <c r="B357" s="54"/>
      <c r="C357" s="54"/>
      <c r="D357" s="54"/>
      <c r="E357" s="54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55"/>
      <c r="AC357" s="70"/>
    </row>
    <row r="358" spans="1:29" ht="12.75">
      <c r="A358" s="54"/>
      <c r="B358" s="54"/>
      <c r="C358" s="54"/>
      <c r="D358" s="54"/>
      <c r="E358" s="54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55"/>
      <c r="AC358" s="70"/>
    </row>
    <row r="359" spans="1:29" ht="12.75">
      <c r="A359" s="54"/>
      <c r="B359" s="54"/>
      <c r="C359" s="54"/>
      <c r="D359" s="54"/>
      <c r="E359" s="54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55"/>
      <c r="AC359" s="70"/>
    </row>
    <row r="360" spans="1:29" ht="12.75">
      <c r="A360" s="54"/>
      <c r="B360" s="54"/>
      <c r="C360" s="54"/>
      <c r="D360" s="54"/>
      <c r="E360" s="54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55"/>
      <c r="AC360" s="70"/>
    </row>
    <row r="361" spans="1:29" ht="12.75">
      <c r="A361" s="54"/>
      <c r="B361" s="54"/>
      <c r="C361" s="54"/>
      <c r="D361" s="54"/>
      <c r="E361" s="54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55"/>
      <c r="AC361" s="70"/>
    </row>
    <row r="362" spans="1:29" ht="12.75">
      <c r="A362" s="54"/>
      <c r="B362" s="54"/>
      <c r="C362" s="54"/>
      <c r="D362" s="54"/>
      <c r="E362" s="54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55"/>
      <c r="AC362" s="70"/>
    </row>
    <row r="363" spans="1:29" ht="12.75">
      <c r="A363" s="54"/>
      <c r="B363" s="54"/>
      <c r="C363" s="54"/>
      <c r="D363" s="54"/>
      <c r="E363" s="54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55"/>
      <c r="AC363" s="70"/>
    </row>
    <row r="364" spans="1:29" ht="12.75">
      <c r="A364" s="54"/>
      <c r="B364" s="54"/>
      <c r="C364" s="54"/>
      <c r="D364" s="54"/>
      <c r="E364" s="54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55"/>
      <c r="AC364" s="70"/>
    </row>
    <row r="365" spans="1:29" ht="12.75">
      <c r="A365" s="54"/>
      <c r="B365" s="54"/>
      <c r="C365" s="54"/>
      <c r="D365" s="54"/>
      <c r="E365" s="54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55"/>
      <c r="AC365" s="70"/>
    </row>
    <row r="366" spans="1:29" ht="12.75">
      <c r="A366" s="54"/>
      <c r="B366" s="54"/>
      <c r="C366" s="54"/>
      <c r="D366" s="54"/>
      <c r="E366" s="54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55"/>
      <c r="AC366" s="70"/>
    </row>
    <row r="367" spans="1:29" ht="12.75">
      <c r="A367" s="54"/>
      <c r="B367" s="54"/>
      <c r="C367" s="54"/>
      <c r="D367" s="54"/>
      <c r="E367" s="54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55"/>
      <c r="AC367" s="70"/>
    </row>
    <row r="368" spans="1:29" ht="12.75">
      <c r="A368" s="54"/>
      <c r="B368" s="54"/>
      <c r="C368" s="54"/>
      <c r="D368" s="54"/>
      <c r="E368" s="54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55"/>
      <c r="AC368" s="70"/>
    </row>
    <row r="369" spans="1:29" ht="12.75">
      <c r="A369" s="54"/>
      <c r="B369" s="54"/>
      <c r="C369" s="54"/>
      <c r="D369" s="54"/>
      <c r="E369" s="54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55"/>
      <c r="AC369" s="70"/>
    </row>
    <row r="370" spans="1:29" ht="12.75">
      <c r="A370" s="54"/>
      <c r="B370" s="54"/>
      <c r="C370" s="54"/>
      <c r="D370" s="54"/>
      <c r="E370" s="54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55"/>
      <c r="AC370" s="70"/>
    </row>
    <row r="371" spans="1:29" ht="12.75">
      <c r="A371" s="54"/>
      <c r="B371" s="54"/>
      <c r="C371" s="54"/>
      <c r="D371" s="54"/>
      <c r="E371" s="54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55"/>
      <c r="AC371" s="70"/>
    </row>
    <row r="372" spans="1:29" ht="12.75">
      <c r="A372" s="54"/>
      <c r="B372" s="54"/>
      <c r="C372" s="54"/>
      <c r="D372" s="54"/>
      <c r="E372" s="54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55"/>
      <c r="AC372" s="70"/>
    </row>
    <row r="373" spans="1:29" ht="12.75">
      <c r="A373" s="54"/>
      <c r="B373" s="54"/>
      <c r="C373" s="54"/>
      <c r="D373" s="54"/>
      <c r="E373" s="54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55"/>
      <c r="AC373" s="70"/>
    </row>
    <row r="374" spans="1:29" ht="12.75">
      <c r="A374" s="54"/>
      <c r="B374" s="54"/>
      <c r="C374" s="54"/>
      <c r="D374" s="54"/>
      <c r="E374" s="54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55"/>
      <c r="AC374" s="70"/>
    </row>
    <row r="375" spans="1:29" ht="12.75">
      <c r="A375" s="54"/>
      <c r="B375" s="54"/>
      <c r="C375" s="54"/>
      <c r="D375" s="54"/>
      <c r="E375" s="54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55"/>
      <c r="AC375" s="70"/>
    </row>
    <row r="376" spans="1:29" ht="12.75">
      <c r="A376" s="54"/>
      <c r="B376" s="54"/>
      <c r="C376" s="54"/>
      <c r="D376" s="54"/>
      <c r="E376" s="54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55"/>
      <c r="AC376" s="70"/>
    </row>
    <row r="377" spans="1:29" ht="12.75">
      <c r="A377" s="54"/>
      <c r="B377" s="54"/>
      <c r="C377" s="54"/>
      <c r="D377" s="54"/>
      <c r="E377" s="54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55"/>
      <c r="AC377" s="70"/>
    </row>
    <row r="378" spans="1:29" ht="12.75">
      <c r="A378" s="54"/>
      <c r="B378" s="54"/>
      <c r="C378" s="54"/>
      <c r="D378" s="54"/>
      <c r="E378" s="54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55"/>
      <c r="AC378" s="70"/>
    </row>
    <row r="379" spans="1:29" ht="12.75">
      <c r="A379" s="54"/>
      <c r="B379" s="54"/>
      <c r="C379" s="54"/>
      <c r="D379" s="54"/>
      <c r="E379" s="54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55"/>
      <c r="AC379" s="70"/>
    </row>
    <row r="380" spans="1:29" ht="12.75">
      <c r="A380" s="54"/>
      <c r="B380" s="54"/>
      <c r="C380" s="54"/>
      <c r="D380" s="54"/>
      <c r="E380" s="54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55"/>
      <c r="AC380" s="70"/>
    </row>
    <row r="381" spans="1:29" ht="12.75">
      <c r="A381" s="54"/>
      <c r="B381" s="54"/>
      <c r="C381" s="54"/>
      <c r="D381" s="54"/>
      <c r="E381" s="54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55"/>
      <c r="AC381" s="70"/>
    </row>
    <row r="382" spans="1:29" ht="12.75">
      <c r="A382" s="54"/>
      <c r="B382" s="54"/>
      <c r="C382" s="54"/>
      <c r="D382" s="54"/>
      <c r="E382" s="54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55"/>
      <c r="AC382" s="70"/>
    </row>
    <row r="383" spans="1:29" ht="12.75">
      <c r="A383" s="54"/>
      <c r="B383" s="54"/>
      <c r="C383" s="54"/>
      <c r="D383" s="54"/>
      <c r="E383" s="54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55"/>
      <c r="AC383" s="70"/>
    </row>
    <row r="384" spans="1:29" ht="12.75">
      <c r="A384" s="54"/>
      <c r="B384" s="54"/>
      <c r="C384" s="54"/>
      <c r="D384" s="54"/>
      <c r="E384" s="54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55"/>
      <c r="AC384" s="70"/>
    </row>
    <row r="385" spans="1:29" ht="12.75">
      <c r="A385" s="54"/>
      <c r="B385" s="54"/>
      <c r="C385" s="54"/>
      <c r="D385" s="54"/>
      <c r="E385" s="54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55"/>
      <c r="AC385" s="70"/>
    </row>
    <row r="386" spans="1:29" ht="12.75">
      <c r="A386" s="54"/>
      <c r="B386" s="54"/>
      <c r="C386" s="54"/>
      <c r="D386" s="54"/>
      <c r="E386" s="54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55"/>
      <c r="AC386" s="70"/>
    </row>
    <row r="387" spans="1:29" ht="12.75">
      <c r="A387" s="54"/>
      <c r="B387" s="54"/>
      <c r="C387" s="54"/>
      <c r="D387" s="54"/>
      <c r="E387" s="54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55"/>
      <c r="AC387" s="70"/>
    </row>
    <row r="388" spans="1:29" ht="12.75">
      <c r="A388" s="54"/>
      <c r="B388" s="54"/>
      <c r="C388" s="54"/>
      <c r="D388" s="54"/>
      <c r="E388" s="54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55"/>
      <c r="AC388" s="70"/>
    </row>
    <row r="389" spans="1:29" ht="12.75">
      <c r="A389" s="54"/>
      <c r="B389" s="54"/>
      <c r="C389" s="54"/>
      <c r="D389" s="54"/>
      <c r="E389" s="54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55"/>
      <c r="AC389" s="70"/>
    </row>
    <row r="390" spans="1:29" ht="12.75">
      <c r="A390" s="54"/>
      <c r="B390" s="54"/>
      <c r="C390" s="54"/>
      <c r="D390" s="54"/>
      <c r="E390" s="54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55"/>
      <c r="AC390" s="70"/>
    </row>
    <row r="391" spans="1:29" ht="12.75">
      <c r="A391" s="54"/>
      <c r="B391" s="54"/>
      <c r="C391" s="54"/>
      <c r="D391" s="54"/>
      <c r="E391" s="54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55"/>
      <c r="AC391" s="70"/>
    </row>
    <row r="392" spans="1:29" ht="12.75">
      <c r="A392" s="54"/>
      <c r="B392" s="54"/>
      <c r="C392" s="54"/>
      <c r="D392" s="54"/>
      <c r="E392" s="54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55"/>
      <c r="AC392" s="70"/>
    </row>
    <row r="393" spans="1:29" ht="12.75">
      <c r="A393" s="54"/>
      <c r="B393" s="54"/>
      <c r="C393" s="54"/>
      <c r="D393" s="54"/>
      <c r="E393" s="54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55"/>
      <c r="AC393" s="70"/>
    </row>
    <row r="394" spans="1:29" ht="12.75">
      <c r="A394" s="54"/>
      <c r="B394" s="54"/>
      <c r="C394" s="54"/>
      <c r="D394" s="54"/>
      <c r="E394" s="54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55"/>
      <c r="AC394" s="70"/>
    </row>
    <row r="395" spans="1:29" ht="12.75">
      <c r="A395" s="54"/>
      <c r="B395" s="54"/>
      <c r="C395" s="54"/>
      <c r="D395" s="54"/>
      <c r="E395" s="54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55"/>
      <c r="AC395" s="70"/>
    </row>
    <row r="396" spans="1:29" ht="12.75">
      <c r="A396" s="54"/>
      <c r="B396" s="54"/>
      <c r="C396" s="54"/>
      <c r="D396" s="54"/>
      <c r="E396" s="54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55"/>
      <c r="AC396" s="70"/>
    </row>
    <row r="397" spans="1:29" ht="12.75">
      <c r="A397" s="54"/>
      <c r="B397" s="54"/>
      <c r="C397" s="54"/>
      <c r="D397" s="54"/>
      <c r="E397" s="54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55"/>
      <c r="AC397" s="70"/>
    </row>
    <row r="398" spans="1:29" ht="12.75">
      <c r="A398" s="54"/>
      <c r="B398" s="54"/>
      <c r="C398" s="54"/>
      <c r="D398" s="54"/>
      <c r="E398" s="54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55"/>
      <c r="AC398" s="70"/>
    </row>
    <row r="399" spans="1:29" ht="12.75">
      <c r="A399" s="54"/>
      <c r="B399" s="54"/>
      <c r="C399" s="54"/>
      <c r="D399" s="54"/>
      <c r="E399" s="54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55"/>
      <c r="AC399" s="70"/>
    </row>
    <row r="400" spans="1:29" ht="12.75">
      <c r="A400" s="54"/>
      <c r="B400" s="54"/>
      <c r="C400" s="54"/>
      <c r="D400" s="54"/>
      <c r="E400" s="54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55"/>
      <c r="AC400" s="70"/>
    </row>
    <row r="401" spans="1:29" ht="12.75">
      <c r="A401" s="54"/>
      <c r="B401" s="54"/>
      <c r="C401" s="54"/>
      <c r="D401" s="54"/>
      <c r="E401" s="54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55"/>
      <c r="AC401" s="70"/>
    </row>
    <row r="402" spans="1:29" ht="12.75">
      <c r="A402" s="54"/>
      <c r="B402" s="54"/>
      <c r="C402" s="54"/>
      <c r="D402" s="54"/>
      <c r="E402" s="54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55"/>
      <c r="AC402" s="70"/>
    </row>
    <row r="403" spans="1:29" ht="12.75">
      <c r="A403" s="54"/>
      <c r="B403" s="54"/>
      <c r="C403" s="54"/>
      <c r="D403" s="54"/>
      <c r="E403" s="54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55"/>
      <c r="AC403" s="70"/>
    </row>
    <row r="404" spans="1:29" ht="12.75">
      <c r="A404" s="54"/>
      <c r="B404" s="54"/>
      <c r="C404" s="54"/>
      <c r="D404" s="54"/>
      <c r="E404" s="54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55"/>
      <c r="AC404" s="70"/>
    </row>
    <row r="405" spans="1:29" ht="12.75">
      <c r="A405" s="54"/>
      <c r="B405" s="54"/>
      <c r="C405" s="54"/>
      <c r="D405" s="54"/>
      <c r="E405" s="54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55"/>
      <c r="AC405" s="70"/>
    </row>
    <row r="406" spans="1:29" ht="12.75">
      <c r="A406" s="54"/>
      <c r="B406" s="54"/>
      <c r="C406" s="54"/>
      <c r="D406" s="54"/>
      <c r="E406" s="54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55"/>
      <c r="AC406" s="70"/>
    </row>
    <row r="407" spans="1:29" ht="12.75">
      <c r="A407" s="54"/>
      <c r="B407" s="54"/>
      <c r="C407" s="54"/>
      <c r="D407" s="54"/>
      <c r="E407" s="54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55"/>
      <c r="AC407" s="70"/>
    </row>
    <row r="408" spans="1:29" ht="12.75">
      <c r="A408" s="54"/>
      <c r="B408" s="54"/>
      <c r="C408" s="54"/>
      <c r="D408" s="54"/>
      <c r="E408" s="54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55"/>
      <c r="AC408" s="70"/>
    </row>
    <row r="409" spans="1:29" ht="12.75">
      <c r="A409" s="54"/>
      <c r="B409" s="54"/>
      <c r="C409" s="54"/>
      <c r="D409" s="54"/>
      <c r="E409" s="54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55"/>
      <c r="AC409" s="70"/>
    </row>
    <row r="410" spans="1:29" ht="12.75">
      <c r="A410" s="54"/>
      <c r="B410" s="54"/>
      <c r="C410" s="54"/>
      <c r="D410" s="54"/>
      <c r="E410" s="54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55"/>
      <c r="AC410" s="70"/>
    </row>
    <row r="411" spans="1:29" ht="12.75">
      <c r="A411" s="54"/>
      <c r="B411" s="54"/>
      <c r="C411" s="54"/>
      <c r="D411" s="54"/>
      <c r="E411" s="54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55"/>
      <c r="AC411" s="70"/>
    </row>
    <row r="412" spans="1:29" ht="12.75">
      <c r="A412" s="54"/>
      <c r="B412" s="54"/>
      <c r="C412" s="54"/>
      <c r="D412" s="54"/>
      <c r="E412" s="54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55"/>
      <c r="AC412" s="70"/>
    </row>
    <row r="413" spans="1:29" ht="12.75">
      <c r="A413" s="54"/>
      <c r="B413" s="54"/>
      <c r="C413" s="54"/>
      <c r="D413" s="54"/>
      <c r="E413" s="54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55"/>
      <c r="AC413" s="70"/>
    </row>
    <row r="414" spans="1:29" ht="12.75">
      <c r="A414" s="54"/>
      <c r="B414" s="54"/>
      <c r="C414" s="54"/>
      <c r="D414" s="54"/>
      <c r="E414" s="54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55"/>
      <c r="AC414" s="70"/>
    </row>
    <row r="415" spans="1:29" ht="12.75">
      <c r="A415" s="54"/>
      <c r="B415" s="54"/>
      <c r="C415" s="54"/>
      <c r="D415" s="54"/>
      <c r="E415" s="54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55"/>
      <c r="AC415" s="70"/>
    </row>
    <row r="416" spans="1:29" ht="12.75">
      <c r="A416" s="54"/>
      <c r="B416" s="54"/>
      <c r="C416" s="54"/>
      <c r="D416" s="54"/>
      <c r="E416" s="54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55"/>
      <c r="AC416" s="70"/>
    </row>
    <row r="417" spans="1:29" ht="12.75">
      <c r="A417" s="54"/>
      <c r="B417" s="54"/>
      <c r="C417" s="54"/>
      <c r="D417" s="54"/>
      <c r="E417" s="54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55"/>
      <c r="AC417" s="70"/>
    </row>
    <row r="418" spans="1:29" ht="12.75">
      <c r="A418" s="54"/>
      <c r="B418" s="54"/>
      <c r="C418" s="54"/>
      <c r="D418" s="54"/>
      <c r="E418" s="54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55"/>
      <c r="AC418" s="70"/>
    </row>
    <row r="419" spans="1:29" ht="12.75">
      <c r="A419" s="54"/>
      <c r="B419" s="54"/>
      <c r="C419" s="54"/>
      <c r="D419" s="54"/>
      <c r="E419" s="54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55"/>
      <c r="AC419" s="70"/>
    </row>
    <row r="420" spans="1:29" ht="12.75">
      <c r="A420" s="54"/>
      <c r="B420" s="54"/>
      <c r="C420" s="54"/>
      <c r="D420" s="54"/>
      <c r="E420" s="54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55"/>
      <c r="AC420" s="70"/>
    </row>
    <row r="421" spans="1:29" ht="12.75">
      <c r="A421" s="54"/>
      <c r="B421" s="54"/>
      <c r="C421" s="54"/>
      <c r="D421" s="54"/>
      <c r="E421" s="54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55"/>
      <c r="AC421" s="70"/>
    </row>
    <row r="422" spans="1:29" ht="12.75">
      <c r="A422" s="54"/>
      <c r="B422" s="54"/>
      <c r="C422" s="54"/>
      <c r="D422" s="54"/>
      <c r="E422" s="54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55"/>
      <c r="AC422" s="70"/>
    </row>
    <row r="423" spans="1:29" ht="12.75">
      <c r="A423" s="54"/>
      <c r="B423" s="54"/>
      <c r="C423" s="54"/>
      <c r="D423" s="54"/>
      <c r="E423" s="54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55"/>
      <c r="AC423" s="70"/>
    </row>
    <row r="424" spans="1:29" ht="12.75">
      <c r="A424" s="54"/>
      <c r="B424" s="54"/>
      <c r="C424" s="54"/>
      <c r="D424" s="54"/>
      <c r="E424" s="54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55"/>
      <c r="AC424" s="70"/>
    </row>
    <row r="425" spans="1:29" ht="12.75">
      <c r="A425" s="54"/>
      <c r="B425" s="54"/>
      <c r="C425" s="54"/>
      <c r="D425" s="54"/>
      <c r="E425" s="54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55"/>
      <c r="AC425" s="70"/>
    </row>
    <row r="426" spans="1:29" ht="12.75">
      <c r="A426" s="54"/>
      <c r="B426" s="54"/>
      <c r="C426" s="54"/>
      <c r="D426" s="54"/>
      <c r="E426" s="54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55"/>
      <c r="AC426" s="70"/>
    </row>
    <row r="427" spans="1:29" ht="12.75">
      <c r="A427" s="54"/>
      <c r="B427" s="54"/>
      <c r="C427" s="54"/>
      <c r="D427" s="54"/>
      <c r="E427" s="54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55"/>
      <c r="AC427" s="70"/>
    </row>
    <row r="428" spans="1:29" ht="12.75">
      <c r="A428" s="54"/>
      <c r="B428" s="54"/>
      <c r="C428" s="54"/>
      <c r="D428" s="54"/>
      <c r="E428" s="54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55"/>
      <c r="AC428" s="70"/>
    </row>
    <row r="429" spans="1:29" ht="12.75">
      <c r="A429" s="54"/>
      <c r="B429" s="54"/>
      <c r="C429" s="54"/>
      <c r="D429" s="54"/>
      <c r="E429" s="54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55"/>
      <c r="AC429" s="70"/>
    </row>
    <row r="430" spans="1:29" ht="12.75">
      <c r="A430" s="54"/>
      <c r="B430" s="54"/>
      <c r="C430" s="54"/>
      <c r="D430" s="54"/>
      <c r="E430" s="54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55"/>
      <c r="AC430" s="70"/>
    </row>
    <row r="431" spans="1:29" ht="12.75">
      <c r="A431" s="54"/>
      <c r="B431" s="54"/>
      <c r="C431" s="54"/>
      <c r="D431" s="54"/>
      <c r="E431" s="54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55"/>
      <c r="AC431" s="70"/>
    </row>
    <row r="432" spans="1:29" ht="12.75">
      <c r="A432" s="54"/>
      <c r="B432" s="54"/>
      <c r="C432" s="54"/>
      <c r="D432" s="54"/>
      <c r="E432" s="54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55"/>
      <c r="AC432" s="70"/>
    </row>
    <row r="433" spans="1:29" ht="12.75">
      <c r="A433" s="54"/>
      <c r="B433" s="54"/>
      <c r="C433" s="54"/>
      <c r="D433" s="54"/>
      <c r="E433" s="54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55"/>
      <c r="AC433" s="70"/>
    </row>
    <row r="434" spans="1:29" ht="12.75">
      <c r="A434" s="54"/>
      <c r="B434" s="54"/>
      <c r="C434" s="54"/>
      <c r="D434" s="54"/>
      <c r="E434" s="54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55"/>
      <c r="AC434" s="70"/>
    </row>
    <row r="435" spans="1:29" ht="12.75">
      <c r="A435" s="54"/>
      <c r="B435" s="54"/>
      <c r="C435" s="54"/>
      <c r="D435" s="54"/>
      <c r="E435" s="54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55"/>
      <c r="AC435" s="70"/>
    </row>
    <row r="436" spans="1:29" ht="12.75">
      <c r="A436" s="54"/>
      <c r="B436" s="54"/>
      <c r="C436" s="54"/>
      <c r="D436" s="54"/>
      <c r="E436" s="54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55"/>
      <c r="AC436" s="70"/>
    </row>
    <row r="437" spans="1:29" ht="12.75">
      <c r="A437" s="54"/>
      <c r="B437" s="54"/>
      <c r="C437" s="54"/>
      <c r="D437" s="54"/>
      <c r="E437" s="54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55"/>
      <c r="AC437" s="70"/>
    </row>
    <row r="438" spans="1:29" ht="12.75">
      <c r="A438" s="54"/>
      <c r="B438" s="54"/>
      <c r="C438" s="54"/>
      <c r="D438" s="54"/>
      <c r="E438" s="54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  <c r="AA438" s="139"/>
      <c r="AB438" s="55"/>
      <c r="AC438" s="70"/>
    </row>
    <row r="439" spans="1:29" ht="12.75">
      <c r="A439" s="54"/>
      <c r="B439" s="54"/>
      <c r="C439" s="54"/>
      <c r="D439" s="54"/>
      <c r="E439" s="54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55"/>
      <c r="AC439" s="70"/>
    </row>
    <row r="440" spans="1:29" ht="12.75">
      <c r="A440" s="54"/>
      <c r="B440" s="54"/>
      <c r="C440" s="54"/>
      <c r="D440" s="54"/>
      <c r="E440" s="54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55"/>
      <c r="AC440" s="70"/>
    </row>
    <row r="441" spans="1:29" ht="12.75">
      <c r="A441" s="54"/>
      <c r="B441" s="54"/>
      <c r="C441" s="54"/>
      <c r="D441" s="54"/>
      <c r="E441" s="54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55"/>
      <c r="AC441" s="70"/>
    </row>
    <row r="442" spans="1:29" ht="12.75">
      <c r="A442" s="54"/>
      <c r="B442" s="54"/>
      <c r="C442" s="54"/>
      <c r="D442" s="54"/>
      <c r="E442" s="54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  <c r="AA442" s="139"/>
      <c r="AB442" s="55"/>
      <c r="AC442" s="70"/>
    </row>
    <row r="443" spans="1:29" ht="12.75">
      <c r="A443" s="54"/>
      <c r="B443" s="54"/>
      <c r="C443" s="54"/>
      <c r="D443" s="54"/>
      <c r="E443" s="54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39"/>
      <c r="AB443" s="55"/>
      <c r="AC443" s="70"/>
    </row>
    <row r="444" spans="1:29" ht="12.75">
      <c r="A444" s="54"/>
      <c r="B444" s="54"/>
      <c r="C444" s="54"/>
      <c r="D444" s="54"/>
      <c r="E444" s="54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55"/>
      <c r="AC444" s="70"/>
    </row>
    <row r="445" spans="1:29" ht="12.75">
      <c r="A445" s="54"/>
      <c r="B445" s="54"/>
      <c r="C445" s="54"/>
      <c r="D445" s="54"/>
      <c r="E445" s="54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55"/>
      <c r="AC445" s="70"/>
    </row>
    <row r="446" spans="1:29" ht="12.75">
      <c r="A446" s="54"/>
      <c r="B446" s="54"/>
      <c r="C446" s="54"/>
      <c r="D446" s="54"/>
      <c r="E446" s="54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  <c r="AA446" s="139"/>
      <c r="AB446" s="55"/>
      <c r="AC446" s="70"/>
    </row>
    <row r="447" spans="1:29" ht="12.75">
      <c r="A447" s="54"/>
      <c r="B447" s="54"/>
      <c r="C447" s="54"/>
      <c r="D447" s="54"/>
      <c r="E447" s="54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  <c r="AA447" s="139"/>
      <c r="AB447" s="55"/>
      <c r="AC447" s="70"/>
    </row>
    <row r="448" spans="1:29" ht="12.75">
      <c r="A448" s="54"/>
      <c r="B448" s="54"/>
      <c r="C448" s="54"/>
      <c r="D448" s="54"/>
      <c r="E448" s="54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  <c r="AA448" s="139"/>
      <c r="AB448" s="55"/>
      <c r="AC448" s="70"/>
    </row>
    <row r="449" spans="1:29" ht="12.75">
      <c r="A449" s="54"/>
      <c r="B449" s="54"/>
      <c r="C449" s="54"/>
      <c r="D449" s="54"/>
      <c r="E449" s="54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  <c r="AA449" s="139"/>
      <c r="AB449" s="55"/>
      <c r="AC449" s="70"/>
    </row>
    <row r="450" spans="1:29" ht="12.75">
      <c r="A450" s="54"/>
      <c r="B450" s="54"/>
      <c r="C450" s="54"/>
      <c r="D450" s="54"/>
      <c r="E450" s="54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  <c r="AA450" s="139"/>
      <c r="AB450" s="55"/>
      <c r="AC450" s="70"/>
    </row>
    <row r="451" spans="1:29" ht="12.75">
      <c r="A451" s="54"/>
      <c r="B451" s="54"/>
      <c r="C451" s="54"/>
      <c r="D451" s="54"/>
      <c r="E451" s="54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  <c r="AA451" s="139"/>
      <c r="AB451" s="55"/>
      <c r="AC451" s="70"/>
    </row>
    <row r="452" spans="1:29" ht="12.75">
      <c r="A452" s="54"/>
      <c r="B452" s="54"/>
      <c r="C452" s="54"/>
      <c r="D452" s="54"/>
      <c r="E452" s="54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  <c r="AA452" s="139"/>
      <c r="AB452" s="55"/>
      <c r="AC452" s="70"/>
    </row>
    <row r="453" spans="1:29" ht="12.75">
      <c r="A453" s="54"/>
      <c r="B453" s="54"/>
      <c r="C453" s="54"/>
      <c r="D453" s="54"/>
      <c r="E453" s="54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55"/>
      <c r="AC453" s="70"/>
    </row>
    <row r="454" spans="1:29" ht="12.75">
      <c r="A454" s="54"/>
      <c r="B454" s="54"/>
      <c r="C454" s="54"/>
      <c r="D454" s="54"/>
      <c r="E454" s="54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  <c r="AA454" s="139"/>
      <c r="AB454" s="55"/>
      <c r="AC454" s="70"/>
    </row>
    <row r="455" spans="1:29" ht="12.75">
      <c r="A455" s="54"/>
      <c r="B455" s="54"/>
      <c r="C455" s="54"/>
      <c r="D455" s="54"/>
      <c r="E455" s="54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55"/>
      <c r="AC455" s="70"/>
    </row>
    <row r="456" spans="1:29" ht="12.75">
      <c r="A456" s="54"/>
      <c r="B456" s="54"/>
      <c r="C456" s="54"/>
      <c r="D456" s="54"/>
      <c r="E456" s="54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55"/>
      <c r="AC456" s="70"/>
    </row>
    <row r="457" spans="1:29" ht="12.75">
      <c r="A457" s="54"/>
      <c r="B457" s="54"/>
      <c r="C457" s="54"/>
      <c r="D457" s="54"/>
      <c r="E457" s="54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55"/>
      <c r="AC457" s="70"/>
    </row>
    <row r="458" spans="1:29" ht="12.75">
      <c r="A458" s="54"/>
      <c r="B458" s="54"/>
      <c r="C458" s="54"/>
      <c r="D458" s="54"/>
      <c r="E458" s="54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55"/>
      <c r="AC458" s="70"/>
    </row>
    <row r="459" spans="1:29" ht="12.75">
      <c r="A459" s="54"/>
      <c r="B459" s="54"/>
      <c r="C459" s="54"/>
      <c r="D459" s="54"/>
      <c r="E459" s="54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55"/>
      <c r="AC459" s="70"/>
    </row>
    <row r="460" spans="1:29" ht="12.75">
      <c r="A460" s="54"/>
      <c r="B460" s="54"/>
      <c r="C460" s="54"/>
      <c r="D460" s="54"/>
      <c r="E460" s="54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55"/>
      <c r="AC460" s="70"/>
    </row>
    <row r="461" spans="1:29" ht="12.75">
      <c r="A461" s="54"/>
      <c r="B461" s="54"/>
      <c r="C461" s="54"/>
      <c r="D461" s="54"/>
      <c r="E461" s="54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55"/>
      <c r="AC461" s="70"/>
    </row>
    <row r="462" spans="1:29" ht="12.75">
      <c r="A462" s="54"/>
      <c r="B462" s="54"/>
      <c r="C462" s="54"/>
      <c r="D462" s="54"/>
      <c r="E462" s="54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55"/>
      <c r="AC462" s="70"/>
    </row>
    <row r="463" spans="1:29" ht="12.75">
      <c r="A463" s="54"/>
      <c r="B463" s="54"/>
      <c r="C463" s="54"/>
      <c r="D463" s="54"/>
      <c r="E463" s="54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55"/>
      <c r="AC463" s="70"/>
    </row>
    <row r="464" spans="1:29" ht="12.75">
      <c r="A464" s="54"/>
      <c r="B464" s="54"/>
      <c r="C464" s="54"/>
      <c r="D464" s="54"/>
      <c r="E464" s="54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55"/>
      <c r="AC464" s="70"/>
    </row>
    <row r="465" spans="1:29" ht="12.75">
      <c r="A465" s="54"/>
      <c r="B465" s="54"/>
      <c r="C465" s="54"/>
      <c r="D465" s="54"/>
      <c r="E465" s="54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55"/>
      <c r="AC465" s="70"/>
    </row>
    <row r="466" spans="1:29" ht="12.75">
      <c r="A466" s="54"/>
      <c r="B466" s="54"/>
      <c r="C466" s="54"/>
      <c r="D466" s="54"/>
      <c r="E466" s="54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55"/>
      <c r="AC466" s="70"/>
    </row>
    <row r="467" spans="1:29" ht="12.75">
      <c r="A467" s="54"/>
      <c r="B467" s="54"/>
      <c r="C467" s="54"/>
      <c r="D467" s="54"/>
      <c r="E467" s="54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55"/>
      <c r="AC467" s="70"/>
    </row>
    <row r="468" spans="1:29" ht="12.75">
      <c r="A468" s="54"/>
      <c r="B468" s="54"/>
      <c r="C468" s="54"/>
      <c r="D468" s="54"/>
      <c r="E468" s="54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55"/>
      <c r="AC468" s="70"/>
    </row>
    <row r="469" spans="1:29" ht="12.75">
      <c r="A469" s="54"/>
      <c r="B469" s="54"/>
      <c r="C469" s="54"/>
      <c r="D469" s="54"/>
      <c r="E469" s="54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55"/>
      <c r="AC469" s="70"/>
    </row>
    <row r="470" spans="1:29" ht="12.75">
      <c r="A470" s="54"/>
      <c r="B470" s="54"/>
      <c r="C470" s="54"/>
      <c r="D470" s="54"/>
      <c r="E470" s="54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55"/>
      <c r="AC470" s="70"/>
    </row>
    <row r="471" spans="1:29" ht="12.75">
      <c r="A471" s="54"/>
      <c r="B471" s="54"/>
      <c r="C471" s="54"/>
      <c r="D471" s="54"/>
      <c r="E471" s="54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55"/>
      <c r="AC471" s="70"/>
    </row>
    <row r="472" spans="1:29" ht="12.75">
      <c r="A472" s="54"/>
      <c r="B472" s="54"/>
      <c r="C472" s="54"/>
      <c r="D472" s="54"/>
      <c r="E472" s="54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55"/>
      <c r="AC472" s="70"/>
    </row>
    <row r="473" spans="1:29" ht="12.75">
      <c r="A473" s="54"/>
      <c r="B473" s="54"/>
      <c r="C473" s="54"/>
      <c r="D473" s="54"/>
      <c r="E473" s="54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55"/>
      <c r="AC473" s="70"/>
    </row>
    <row r="474" spans="1:29" ht="12.75">
      <c r="A474" s="54"/>
      <c r="B474" s="54"/>
      <c r="C474" s="54"/>
      <c r="D474" s="54"/>
      <c r="E474" s="54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55"/>
      <c r="AC474" s="70"/>
    </row>
    <row r="475" spans="1:29" ht="12.75">
      <c r="A475" s="54"/>
      <c r="B475" s="54"/>
      <c r="C475" s="54"/>
      <c r="D475" s="54"/>
      <c r="E475" s="54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55"/>
      <c r="AC475" s="70"/>
    </row>
    <row r="476" spans="1:29" ht="12.75">
      <c r="A476" s="54"/>
      <c r="B476" s="54"/>
      <c r="C476" s="54"/>
      <c r="D476" s="54"/>
      <c r="E476" s="54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55"/>
      <c r="AC476" s="70"/>
    </row>
    <row r="477" spans="1:29" ht="12.75">
      <c r="A477" s="54"/>
      <c r="B477" s="54"/>
      <c r="C477" s="54"/>
      <c r="D477" s="54"/>
      <c r="E477" s="54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55"/>
      <c r="AC477" s="70"/>
    </row>
    <row r="478" spans="1:29" ht="12.75">
      <c r="A478" s="54"/>
      <c r="B478" s="54"/>
      <c r="C478" s="54"/>
      <c r="D478" s="54"/>
      <c r="E478" s="54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55"/>
      <c r="AC478" s="70"/>
    </row>
    <row r="479" spans="1:29" ht="12.75">
      <c r="A479" s="54"/>
      <c r="B479" s="54"/>
      <c r="C479" s="54"/>
      <c r="D479" s="54"/>
      <c r="E479" s="54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55"/>
      <c r="AC479" s="70"/>
    </row>
    <row r="480" spans="1:29" ht="12.75">
      <c r="A480" s="54"/>
      <c r="B480" s="54"/>
      <c r="C480" s="54"/>
      <c r="D480" s="54"/>
      <c r="E480" s="54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55"/>
      <c r="AC480" s="70"/>
    </row>
    <row r="481" spans="1:29" ht="12.75">
      <c r="A481" s="54"/>
      <c r="B481" s="54"/>
      <c r="C481" s="54"/>
      <c r="D481" s="54"/>
      <c r="E481" s="54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55"/>
      <c r="AC481" s="70"/>
    </row>
    <row r="482" spans="1:29" ht="12.75">
      <c r="A482" s="54"/>
      <c r="B482" s="54"/>
      <c r="C482" s="54"/>
      <c r="D482" s="54"/>
      <c r="E482" s="54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55"/>
      <c r="AC482" s="70"/>
    </row>
    <row r="483" spans="1:29" ht="12.75">
      <c r="A483" s="54"/>
      <c r="B483" s="54"/>
      <c r="C483" s="54"/>
      <c r="D483" s="54"/>
      <c r="E483" s="54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55"/>
      <c r="AC483" s="70"/>
    </row>
    <row r="484" spans="1:29" ht="12.75">
      <c r="A484" s="54"/>
      <c r="B484" s="54"/>
      <c r="C484" s="54"/>
      <c r="D484" s="54"/>
      <c r="E484" s="54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55"/>
      <c r="AC484" s="70"/>
    </row>
    <row r="485" spans="1:29" ht="12.75">
      <c r="A485" s="54"/>
      <c r="B485" s="54"/>
      <c r="C485" s="54"/>
      <c r="D485" s="54"/>
      <c r="E485" s="54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55"/>
      <c r="AC485" s="70"/>
    </row>
    <row r="486" spans="1:29" ht="12.75">
      <c r="A486" s="54"/>
      <c r="B486" s="54"/>
      <c r="C486" s="54"/>
      <c r="D486" s="54"/>
      <c r="E486" s="54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55"/>
      <c r="AC486" s="70"/>
    </row>
    <row r="487" spans="1:29" ht="12.75">
      <c r="A487" s="54"/>
      <c r="B487" s="54"/>
      <c r="C487" s="54"/>
      <c r="D487" s="54"/>
      <c r="E487" s="54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55"/>
      <c r="AC487" s="70"/>
    </row>
    <row r="488" spans="1:29" ht="12.75">
      <c r="A488" s="54"/>
      <c r="B488" s="54"/>
      <c r="C488" s="54"/>
      <c r="D488" s="54"/>
      <c r="E488" s="54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55"/>
      <c r="AC488" s="70"/>
    </row>
    <row r="489" spans="1:29" ht="12.75">
      <c r="A489" s="54"/>
      <c r="B489" s="54"/>
      <c r="C489" s="54"/>
      <c r="D489" s="54"/>
      <c r="E489" s="54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55"/>
      <c r="AC489" s="70"/>
    </row>
    <row r="490" spans="1:29" ht="12.75">
      <c r="A490" s="54"/>
      <c r="B490" s="54"/>
      <c r="C490" s="54"/>
      <c r="D490" s="54"/>
      <c r="E490" s="54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55"/>
      <c r="AC490" s="70"/>
    </row>
    <row r="491" spans="1:29" ht="12.75">
      <c r="A491" s="54"/>
      <c r="B491" s="54"/>
      <c r="C491" s="54"/>
      <c r="D491" s="54"/>
      <c r="E491" s="54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55"/>
      <c r="AC491" s="70"/>
    </row>
    <row r="492" spans="1:29" ht="12.75">
      <c r="A492" s="54"/>
      <c r="B492" s="54"/>
      <c r="C492" s="54"/>
      <c r="D492" s="54"/>
      <c r="E492" s="54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55"/>
      <c r="AC492" s="70"/>
    </row>
    <row r="493" spans="1:29" ht="12.75">
      <c r="A493" s="54"/>
      <c r="B493" s="54"/>
      <c r="C493" s="54"/>
      <c r="D493" s="54"/>
      <c r="E493" s="54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55"/>
      <c r="AC493" s="70"/>
    </row>
    <row r="494" spans="1:29" ht="12.75">
      <c r="A494" s="54"/>
      <c r="B494" s="54"/>
      <c r="C494" s="54"/>
      <c r="D494" s="54"/>
      <c r="E494" s="54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55"/>
      <c r="AC494" s="70"/>
    </row>
    <row r="495" spans="1:29" ht="12.75">
      <c r="A495" s="54"/>
      <c r="B495" s="54"/>
      <c r="C495" s="54"/>
      <c r="D495" s="54"/>
      <c r="E495" s="54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55"/>
      <c r="AC495" s="70"/>
    </row>
    <row r="496" spans="1:29" ht="12.75">
      <c r="A496" s="54"/>
      <c r="B496" s="54"/>
      <c r="C496" s="54"/>
      <c r="D496" s="54"/>
      <c r="E496" s="54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55"/>
      <c r="AC496" s="70"/>
    </row>
    <row r="497" spans="1:29" ht="12.75">
      <c r="A497" s="54"/>
      <c r="B497" s="54"/>
      <c r="C497" s="54"/>
      <c r="D497" s="54"/>
      <c r="E497" s="54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55"/>
      <c r="AC497" s="70"/>
    </row>
    <row r="498" spans="1:29" ht="12.75">
      <c r="A498" s="54"/>
      <c r="B498" s="54"/>
      <c r="C498" s="54"/>
      <c r="D498" s="54"/>
      <c r="E498" s="54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55"/>
      <c r="AC498" s="70"/>
    </row>
    <row r="499" spans="1:29" ht="12.75">
      <c r="A499" s="54"/>
      <c r="B499" s="54"/>
      <c r="C499" s="54"/>
      <c r="D499" s="54"/>
      <c r="E499" s="54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55"/>
      <c r="AC499" s="70"/>
    </row>
    <row r="500" spans="1:29" ht="12.75">
      <c r="A500" s="54"/>
      <c r="B500" s="54"/>
      <c r="C500" s="54"/>
      <c r="D500" s="54"/>
      <c r="E500" s="54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55"/>
      <c r="AC500" s="70"/>
    </row>
    <row r="501" spans="1:29" ht="12.75">
      <c r="A501" s="54"/>
      <c r="B501" s="54"/>
      <c r="C501" s="54"/>
      <c r="D501" s="54"/>
      <c r="E501" s="54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55"/>
      <c r="AC501" s="70"/>
    </row>
    <row r="502" spans="1:29" ht="12.75">
      <c r="A502" s="54"/>
      <c r="B502" s="54"/>
      <c r="C502" s="54"/>
      <c r="D502" s="54"/>
      <c r="E502" s="54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55"/>
      <c r="AC502" s="70"/>
    </row>
    <row r="503" spans="1:29" ht="12.75">
      <c r="A503" s="54"/>
      <c r="B503" s="54"/>
      <c r="C503" s="54"/>
      <c r="D503" s="54"/>
      <c r="E503" s="54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55"/>
      <c r="AC503" s="70"/>
    </row>
    <row r="504" spans="1:29" ht="12.75">
      <c r="A504" s="54"/>
      <c r="B504" s="54"/>
      <c r="C504" s="54"/>
      <c r="D504" s="54"/>
      <c r="E504" s="54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55"/>
      <c r="AC504" s="70"/>
    </row>
    <row r="505" spans="1:29" ht="12.75">
      <c r="A505" s="54"/>
      <c r="B505" s="54"/>
      <c r="C505" s="54"/>
      <c r="D505" s="54"/>
      <c r="E505" s="54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55"/>
      <c r="AC505" s="70"/>
    </row>
    <row r="506" spans="1:29" ht="12.75">
      <c r="A506" s="54"/>
      <c r="B506" s="54"/>
      <c r="C506" s="54"/>
      <c r="D506" s="54"/>
      <c r="E506" s="54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55"/>
      <c r="AC506" s="70"/>
    </row>
    <row r="507" spans="1:29" ht="12.75">
      <c r="A507" s="54"/>
      <c r="B507" s="54"/>
      <c r="C507" s="54"/>
      <c r="D507" s="54"/>
      <c r="E507" s="54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55"/>
      <c r="AC507" s="70"/>
    </row>
    <row r="508" spans="1:29" ht="12.75">
      <c r="A508" s="54"/>
      <c r="B508" s="54"/>
      <c r="C508" s="54"/>
      <c r="D508" s="54"/>
      <c r="E508" s="54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55"/>
      <c r="AC508" s="70"/>
    </row>
    <row r="509" spans="1:29" ht="12.75">
      <c r="A509" s="54"/>
      <c r="B509" s="54"/>
      <c r="C509" s="54"/>
      <c r="D509" s="54"/>
      <c r="E509" s="54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  <c r="AA509" s="139"/>
      <c r="AB509" s="55"/>
      <c r="AC509" s="70"/>
    </row>
    <row r="510" spans="1:29" ht="12.75">
      <c r="A510" s="54"/>
      <c r="B510" s="54"/>
      <c r="C510" s="54"/>
      <c r="D510" s="54"/>
      <c r="E510" s="54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55"/>
      <c r="AC510" s="70"/>
    </row>
    <row r="511" spans="1:29" ht="12.75">
      <c r="A511" s="54"/>
      <c r="B511" s="54"/>
      <c r="C511" s="54"/>
      <c r="D511" s="54"/>
      <c r="E511" s="54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55"/>
      <c r="AC511" s="70"/>
    </row>
    <row r="512" spans="1:29" ht="12.75">
      <c r="A512" s="54"/>
      <c r="B512" s="54"/>
      <c r="C512" s="54"/>
      <c r="D512" s="54"/>
      <c r="E512" s="54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55"/>
      <c r="AC512" s="70"/>
    </row>
    <row r="513" spans="1:29" ht="12.75">
      <c r="A513" s="54"/>
      <c r="B513" s="54"/>
      <c r="C513" s="54"/>
      <c r="D513" s="54"/>
      <c r="E513" s="54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55"/>
      <c r="AC513" s="70"/>
    </row>
    <row r="514" spans="1:29" ht="12.75">
      <c r="A514" s="54"/>
      <c r="B514" s="54"/>
      <c r="C514" s="54"/>
      <c r="D514" s="54"/>
      <c r="E514" s="54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55"/>
      <c r="AC514" s="70"/>
    </row>
    <row r="515" spans="1:29" ht="12.75">
      <c r="A515" s="54"/>
      <c r="B515" s="54"/>
      <c r="C515" s="54"/>
      <c r="D515" s="54"/>
      <c r="E515" s="54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55"/>
      <c r="AC515" s="70"/>
    </row>
    <row r="516" spans="1:29" ht="12.75">
      <c r="A516" s="54"/>
      <c r="B516" s="54"/>
      <c r="C516" s="54"/>
      <c r="D516" s="54"/>
      <c r="E516" s="54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55"/>
      <c r="AC516" s="70"/>
    </row>
    <row r="517" spans="1:29" ht="12.75">
      <c r="A517" s="54"/>
      <c r="B517" s="54"/>
      <c r="C517" s="54"/>
      <c r="D517" s="54"/>
      <c r="E517" s="54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55"/>
      <c r="AC517" s="70"/>
    </row>
    <row r="518" spans="1:29" ht="12.75">
      <c r="A518" s="54"/>
      <c r="B518" s="54"/>
      <c r="C518" s="54"/>
      <c r="D518" s="54"/>
      <c r="E518" s="54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55"/>
      <c r="AC518" s="70"/>
    </row>
    <row r="519" spans="1:29" ht="12.75">
      <c r="A519" s="54"/>
      <c r="B519" s="54"/>
      <c r="C519" s="54"/>
      <c r="D519" s="54"/>
      <c r="E519" s="54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55"/>
      <c r="AC519" s="70"/>
    </row>
    <row r="520" spans="1:29" ht="12.75">
      <c r="A520" s="54"/>
      <c r="B520" s="54"/>
      <c r="C520" s="54"/>
      <c r="D520" s="54"/>
      <c r="E520" s="54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  <c r="AA520" s="139"/>
      <c r="AB520" s="55"/>
      <c r="AC520" s="70"/>
    </row>
    <row r="521" spans="1:29" ht="12.75">
      <c r="A521" s="54"/>
      <c r="B521" s="54"/>
      <c r="C521" s="54"/>
      <c r="D521" s="54"/>
      <c r="E521" s="54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55"/>
      <c r="AC521" s="70"/>
    </row>
    <row r="522" spans="1:29" ht="12.75">
      <c r="A522" s="54"/>
      <c r="B522" s="54"/>
      <c r="C522" s="54"/>
      <c r="D522" s="54"/>
      <c r="E522" s="54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55"/>
      <c r="AC522" s="70"/>
    </row>
    <row r="523" spans="1:29" ht="12.75">
      <c r="A523" s="54"/>
      <c r="B523" s="54"/>
      <c r="C523" s="54"/>
      <c r="D523" s="54"/>
      <c r="E523" s="54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55"/>
      <c r="AC523" s="70"/>
    </row>
    <row r="524" spans="1:29" ht="12.75">
      <c r="A524" s="54"/>
      <c r="B524" s="54"/>
      <c r="C524" s="54"/>
      <c r="D524" s="54"/>
      <c r="E524" s="54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55"/>
      <c r="AC524" s="70"/>
    </row>
    <row r="525" spans="1:29" ht="12.75">
      <c r="A525" s="54"/>
      <c r="B525" s="54"/>
      <c r="C525" s="54"/>
      <c r="D525" s="54"/>
      <c r="E525" s="54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55"/>
      <c r="AC525" s="70"/>
    </row>
    <row r="526" spans="1:29" ht="12.75">
      <c r="A526" s="54"/>
      <c r="B526" s="54"/>
      <c r="C526" s="54"/>
      <c r="D526" s="54"/>
      <c r="E526" s="54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  <c r="AA526" s="139"/>
      <c r="AB526" s="55"/>
      <c r="AC526" s="70"/>
    </row>
    <row r="527" spans="1:29" ht="12.75">
      <c r="A527" s="54"/>
      <c r="B527" s="54"/>
      <c r="C527" s="54"/>
      <c r="D527" s="54"/>
      <c r="E527" s="54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55"/>
      <c r="AC527" s="70"/>
    </row>
    <row r="528" spans="1:29" ht="12.75">
      <c r="A528" s="54"/>
      <c r="B528" s="54"/>
      <c r="C528" s="54"/>
      <c r="D528" s="54"/>
      <c r="E528" s="54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55"/>
      <c r="AC528" s="70"/>
    </row>
    <row r="529" spans="1:29" ht="12.75">
      <c r="A529" s="54"/>
      <c r="B529" s="54"/>
      <c r="C529" s="54"/>
      <c r="D529" s="54"/>
      <c r="E529" s="54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  <c r="AA529" s="139"/>
      <c r="AB529" s="55"/>
      <c r="AC529" s="70"/>
    </row>
    <row r="530" spans="1:29" ht="12.75">
      <c r="A530" s="54"/>
      <c r="B530" s="54"/>
      <c r="C530" s="54"/>
      <c r="D530" s="54"/>
      <c r="E530" s="54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A530" s="139"/>
      <c r="AB530" s="55"/>
      <c r="AC530" s="70"/>
    </row>
    <row r="531" spans="1:29" ht="12.75">
      <c r="A531" s="54"/>
      <c r="B531" s="54"/>
      <c r="C531" s="54"/>
      <c r="D531" s="54"/>
      <c r="E531" s="54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  <c r="AA531" s="139"/>
      <c r="AB531" s="55"/>
      <c r="AC531" s="70"/>
    </row>
    <row r="532" spans="1:29" ht="12.75">
      <c r="A532" s="54"/>
      <c r="B532" s="54"/>
      <c r="C532" s="54"/>
      <c r="D532" s="54"/>
      <c r="E532" s="54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  <c r="AA532" s="139"/>
      <c r="AB532" s="55"/>
      <c r="AC532" s="70"/>
    </row>
    <row r="533" spans="1:29" ht="12.75">
      <c r="A533" s="54"/>
      <c r="B533" s="54"/>
      <c r="C533" s="54"/>
      <c r="D533" s="54"/>
      <c r="E533" s="54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  <c r="AA533" s="139"/>
      <c r="AB533" s="55"/>
      <c r="AC533" s="70"/>
    </row>
    <row r="534" spans="1:29" ht="12.75">
      <c r="A534" s="54"/>
      <c r="B534" s="54"/>
      <c r="C534" s="54"/>
      <c r="D534" s="54"/>
      <c r="E534" s="54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  <c r="AA534" s="139"/>
      <c r="AB534" s="55"/>
      <c r="AC534" s="70"/>
    </row>
    <row r="535" spans="1:29" ht="12.75">
      <c r="A535" s="54"/>
      <c r="B535" s="54"/>
      <c r="C535" s="54"/>
      <c r="D535" s="54"/>
      <c r="E535" s="54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55"/>
      <c r="AC535" s="70"/>
    </row>
    <row r="536" spans="1:29" ht="12.75">
      <c r="A536" s="54"/>
      <c r="B536" s="54"/>
      <c r="C536" s="54"/>
      <c r="D536" s="54"/>
      <c r="E536" s="54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  <c r="AA536" s="139"/>
      <c r="AB536" s="55"/>
      <c r="AC536" s="70"/>
    </row>
    <row r="537" spans="1:29" ht="12.75">
      <c r="A537" s="54"/>
      <c r="B537" s="54"/>
      <c r="C537" s="54"/>
      <c r="D537" s="54"/>
      <c r="E537" s="54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  <c r="AA537" s="139"/>
      <c r="AB537" s="55"/>
      <c r="AC537" s="70"/>
    </row>
    <row r="538" spans="1:29" ht="12.75">
      <c r="A538" s="54"/>
      <c r="B538" s="54"/>
      <c r="C538" s="54"/>
      <c r="D538" s="54"/>
      <c r="E538" s="54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  <c r="AA538" s="139"/>
      <c r="AB538" s="55"/>
      <c r="AC538" s="70"/>
    </row>
    <row r="539" spans="1:29" ht="12.75">
      <c r="A539" s="54"/>
      <c r="B539" s="54"/>
      <c r="C539" s="54"/>
      <c r="D539" s="54"/>
      <c r="E539" s="54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  <c r="AA539" s="139"/>
      <c r="AB539" s="55"/>
      <c r="AC539" s="70"/>
    </row>
    <row r="540" spans="1:29" ht="12.75">
      <c r="A540" s="54"/>
      <c r="B540" s="54"/>
      <c r="C540" s="54"/>
      <c r="D540" s="54"/>
      <c r="E540" s="54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  <c r="AA540" s="139"/>
      <c r="AB540" s="55"/>
      <c r="AC540" s="70"/>
    </row>
    <row r="541" spans="1:29" ht="12.75">
      <c r="A541" s="54"/>
      <c r="B541" s="54"/>
      <c r="C541" s="54"/>
      <c r="D541" s="54"/>
      <c r="E541" s="54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55"/>
      <c r="AC541" s="70"/>
    </row>
    <row r="542" spans="1:29" ht="12.75">
      <c r="A542" s="54"/>
      <c r="B542" s="54"/>
      <c r="C542" s="54"/>
      <c r="D542" s="54"/>
      <c r="E542" s="54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  <c r="AA542" s="139"/>
      <c r="AB542" s="55"/>
      <c r="AC542" s="70"/>
    </row>
    <row r="543" spans="1:29" ht="12.75">
      <c r="A543" s="54"/>
      <c r="B543" s="54"/>
      <c r="C543" s="54"/>
      <c r="D543" s="54"/>
      <c r="E543" s="54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  <c r="AA543" s="139"/>
      <c r="AB543" s="55"/>
      <c r="AC543" s="70"/>
    </row>
    <row r="544" spans="1:29" ht="12.75">
      <c r="A544" s="54"/>
      <c r="B544" s="54"/>
      <c r="C544" s="54"/>
      <c r="D544" s="54"/>
      <c r="E544" s="54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55"/>
      <c r="AC544" s="70"/>
    </row>
    <row r="545" spans="1:29" ht="12.75">
      <c r="A545" s="54"/>
      <c r="B545" s="54"/>
      <c r="C545" s="54"/>
      <c r="D545" s="54"/>
      <c r="E545" s="54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  <c r="AA545" s="139"/>
      <c r="AB545" s="55"/>
      <c r="AC545" s="70"/>
    </row>
    <row r="546" spans="1:29" ht="12.75">
      <c r="A546" s="54"/>
      <c r="B546" s="54"/>
      <c r="C546" s="54"/>
      <c r="D546" s="54"/>
      <c r="E546" s="54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  <c r="AA546" s="139"/>
      <c r="AB546" s="55"/>
      <c r="AC546" s="70"/>
    </row>
    <row r="547" spans="1:29" ht="12.75">
      <c r="A547" s="54"/>
      <c r="B547" s="54"/>
      <c r="C547" s="54"/>
      <c r="D547" s="54"/>
      <c r="E547" s="54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55"/>
      <c r="AC547" s="70"/>
    </row>
    <row r="548" spans="1:29" ht="12.75">
      <c r="A548" s="54"/>
      <c r="B548" s="54"/>
      <c r="C548" s="54"/>
      <c r="D548" s="54"/>
      <c r="E548" s="54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55"/>
      <c r="AC548" s="70"/>
    </row>
    <row r="549" spans="1:29" ht="12.75">
      <c r="A549" s="54"/>
      <c r="B549" s="54"/>
      <c r="C549" s="54"/>
      <c r="D549" s="54"/>
      <c r="E549" s="54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  <c r="AA549" s="139"/>
      <c r="AB549" s="55"/>
      <c r="AC549" s="70"/>
    </row>
    <row r="550" spans="1:29" ht="12.75">
      <c r="A550" s="54"/>
      <c r="B550" s="54"/>
      <c r="C550" s="54"/>
      <c r="D550" s="54"/>
      <c r="E550" s="54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55"/>
      <c r="AC550" s="70"/>
    </row>
    <row r="551" spans="1:29" ht="12.75">
      <c r="A551" s="54"/>
      <c r="B551" s="54"/>
      <c r="C551" s="54"/>
      <c r="D551" s="54"/>
      <c r="E551" s="54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55"/>
      <c r="AC551" s="70"/>
    </row>
    <row r="552" spans="1:29" ht="12.75">
      <c r="A552" s="54"/>
      <c r="B552" s="54"/>
      <c r="C552" s="54"/>
      <c r="D552" s="54"/>
      <c r="E552" s="54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55"/>
      <c r="AC552" s="70"/>
    </row>
    <row r="553" spans="1:29" ht="12.75">
      <c r="A553" s="54"/>
      <c r="B553" s="54"/>
      <c r="C553" s="54"/>
      <c r="D553" s="54"/>
      <c r="E553" s="54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55"/>
      <c r="AC553" s="70"/>
    </row>
    <row r="554" spans="1:29" ht="12.75">
      <c r="A554" s="54"/>
      <c r="B554" s="54"/>
      <c r="C554" s="54"/>
      <c r="D554" s="54"/>
      <c r="E554" s="54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55"/>
      <c r="AC554" s="70"/>
    </row>
    <row r="555" spans="1:29" ht="12.75">
      <c r="A555" s="54"/>
      <c r="B555" s="54"/>
      <c r="C555" s="54"/>
      <c r="D555" s="54"/>
      <c r="E555" s="54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55"/>
      <c r="AC555" s="70"/>
    </row>
    <row r="556" spans="1:29" ht="12.75">
      <c r="A556" s="54"/>
      <c r="B556" s="54"/>
      <c r="C556" s="54"/>
      <c r="D556" s="54"/>
      <c r="E556" s="54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55"/>
      <c r="AC556" s="70"/>
    </row>
    <row r="557" spans="1:29" ht="12.75">
      <c r="A557" s="54"/>
      <c r="B557" s="54"/>
      <c r="C557" s="54"/>
      <c r="D557" s="54"/>
      <c r="E557" s="54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55"/>
      <c r="AC557" s="70"/>
    </row>
    <row r="558" spans="1:29" ht="12.75">
      <c r="A558" s="54"/>
      <c r="B558" s="54"/>
      <c r="C558" s="54"/>
      <c r="D558" s="54"/>
      <c r="E558" s="54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55"/>
      <c r="AC558" s="70"/>
    </row>
    <row r="559" spans="1:29" ht="12.75">
      <c r="A559" s="54"/>
      <c r="B559" s="54"/>
      <c r="C559" s="54"/>
      <c r="D559" s="54"/>
      <c r="E559" s="54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55"/>
      <c r="AC559" s="70"/>
    </row>
    <row r="560" spans="1:29" ht="12.75">
      <c r="A560" s="54"/>
      <c r="B560" s="54"/>
      <c r="C560" s="54"/>
      <c r="D560" s="54"/>
      <c r="E560" s="54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55"/>
      <c r="AC560" s="70"/>
    </row>
    <row r="561" spans="1:29" ht="12.75">
      <c r="A561" s="54"/>
      <c r="B561" s="54"/>
      <c r="C561" s="54"/>
      <c r="D561" s="54"/>
      <c r="E561" s="54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55"/>
      <c r="AC561" s="70"/>
    </row>
    <row r="562" spans="1:29" ht="12.75">
      <c r="A562" s="54"/>
      <c r="B562" s="54"/>
      <c r="C562" s="54"/>
      <c r="D562" s="54"/>
      <c r="E562" s="54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55"/>
      <c r="AC562" s="70"/>
    </row>
    <row r="563" spans="1:29" ht="12.75">
      <c r="A563" s="54"/>
      <c r="B563" s="54"/>
      <c r="C563" s="54"/>
      <c r="D563" s="54"/>
      <c r="E563" s="54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55"/>
      <c r="AC563" s="70"/>
    </row>
    <row r="564" spans="1:29" ht="12.75">
      <c r="A564" s="54"/>
      <c r="B564" s="54"/>
      <c r="C564" s="54"/>
      <c r="D564" s="54"/>
      <c r="E564" s="54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  <c r="AA564" s="139"/>
      <c r="AB564" s="55"/>
      <c r="AC564" s="70"/>
    </row>
    <row r="565" spans="1:29" ht="12.75">
      <c r="A565" s="54"/>
      <c r="B565" s="54"/>
      <c r="C565" s="54"/>
      <c r="D565" s="54"/>
      <c r="E565" s="54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55"/>
      <c r="AC565" s="70"/>
    </row>
    <row r="566" spans="1:29" ht="12.75">
      <c r="A566" s="54"/>
      <c r="B566" s="54"/>
      <c r="C566" s="54"/>
      <c r="D566" s="54"/>
      <c r="E566" s="54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55"/>
      <c r="AC566" s="70"/>
    </row>
    <row r="567" spans="1:29" ht="12.75">
      <c r="A567" s="54"/>
      <c r="B567" s="54"/>
      <c r="C567" s="54"/>
      <c r="D567" s="54"/>
      <c r="E567" s="54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55"/>
      <c r="AC567" s="70"/>
    </row>
    <row r="568" spans="1:29" ht="12.75">
      <c r="A568" s="54"/>
      <c r="B568" s="54"/>
      <c r="C568" s="54"/>
      <c r="D568" s="54"/>
      <c r="E568" s="54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55"/>
      <c r="AC568" s="70"/>
    </row>
    <row r="569" spans="1:29" ht="12.75">
      <c r="A569" s="54"/>
      <c r="B569" s="54"/>
      <c r="C569" s="54"/>
      <c r="D569" s="54"/>
      <c r="E569" s="54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55"/>
      <c r="AC569" s="70"/>
    </row>
    <row r="570" spans="1:29" ht="12.75">
      <c r="A570" s="54"/>
      <c r="B570" s="54"/>
      <c r="C570" s="54"/>
      <c r="D570" s="54"/>
      <c r="E570" s="54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55"/>
      <c r="AC570" s="70"/>
    </row>
    <row r="571" spans="1:29" ht="12.75">
      <c r="A571" s="54"/>
      <c r="B571" s="54"/>
      <c r="C571" s="54"/>
      <c r="D571" s="54"/>
      <c r="E571" s="54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55"/>
      <c r="AC571" s="70"/>
    </row>
    <row r="572" spans="1:29" ht="12.75">
      <c r="A572" s="54"/>
      <c r="B572" s="54"/>
      <c r="C572" s="54"/>
      <c r="D572" s="54"/>
      <c r="E572" s="54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55"/>
      <c r="AC572" s="70"/>
    </row>
    <row r="573" spans="1:29" ht="12.75">
      <c r="A573" s="54"/>
      <c r="B573" s="54"/>
      <c r="C573" s="54"/>
      <c r="D573" s="54"/>
      <c r="E573" s="54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55"/>
      <c r="AC573" s="70"/>
    </row>
    <row r="574" spans="1:29" ht="12.75">
      <c r="A574" s="54"/>
      <c r="B574" s="54"/>
      <c r="C574" s="54"/>
      <c r="D574" s="54"/>
      <c r="E574" s="54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55"/>
      <c r="AC574" s="70"/>
    </row>
    <row r="575" spans="1:29" ht="12.75">
      <c r="A575" s="54"/>
      <c r="B575" s="54"/>
      <c r="C575" s="54"/>
      <c r="D575" s="54"/>
      <c r="E575" s="54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  <c r="AA575" s="139"/>
      <c r="AB575" s="55"/>
      <c r="AC575" s="70"/>
    </row>
    <row r="576" spans="1:29" ht="12.75">
      <c r="A576" s="54"/>
      <c r="B576" s="54"/>
      <c r="C576" s="54"/>
      <c r="D576" s="54"/>
      <c r="E576" s="54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  <c r="AA576" s="139"/>
      <c r="AB576" s="55"/>
      <c r="AC576" s="70"/>
    </row>
    <row r="577" spans="1:29" ht="12.75">
      <c r="A577" s="54"/>
      <c r="B577" s="54"/>
      <c r="C577" s="54"/>
      <c r="D577" s="54"/>
      <c r="E577" s="54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  <c r="AA577" s="139"/>
      <c r="AB577" s="55"/>
      <c r="AC577" s="70"/>
    </row>
    <row r="578" spans="1:29" ht="12.75">
      <c r="A578" s="54"/>
      <c r="B578" s="54"/>
      <c r="C578" s="54"/>
      <c r="D578" s="54"/>
      <c r="E578" s="54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55"/>
      <c r="AC578" s="70"/>
    </row>
    <row r="579" spans="1:29" ht="12.75">
      <c r="A579" s="54"/>
      <c r="B579" s="54"/>
      <c r="C579" s="54"/>
      <c r="D579" s="54"/>
      <c r="E579" s="54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  <c r="AA579" s="139"/>
      <c r="AB579" s="55"/>
      <c r="AC579" s="70"/>
    </row>
    <row r="580" spans="1:29" ht="12.75">
      <c r="A580" s="54"/>
      <c r="B580" s="54"/>
      <c r="C580" s="54"/>
      <c r="D580" s="54"/>
      <c r="E580" s="54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  <c r="AA580" s="139"/>
      <c r="AB580" s="55"/>
      <c r="AC580" s="70"/>
    </row>
    <row r="581" spans="1:29" ht="12.75">
      <c r="A581" s="54"/>
      <c r="B581" s="54"/>
      <c r="C581" s="54"/>
      <c r="D581" s="54"/>
      <c r="E581" s="54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  <c r="AA581" s="139"/>
      <c r="AB581" s="55"/>
      <c r="AC581" s="70"/>
    </row>
    <row r="582" spans="1:29" ht="12.75">
      <c r="A582" s="54"/>
      <c r="B582" s="54"/>
      <c r="C582" s="54"/>
      <c r="D582" s="54"/>
      <c r="E582" s="54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  <c r="AA582" s="139"/>
      <c r="AB582" s="55"/>
      <c r="AC582" s="70"/>
    </row>
    <row r="583" spans="1:29" ht="12.75">
      <c r="A583" s="54"/>
      <c r="B583" s="54"/>
      <c r="C583" s="54"/>
      <c r="D583" s="54"/>
      <c r="E583" s="54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  <c r="AA583" s="139"/>
      <c r="AB583" s="55"/>
      <c r="AC583" s="70"/>
    </row>
    <row r="584" spans="1:29" ht="12.75">
      <c r="A584" s="54"/>
      <c r="B584" s="54"/>
      <c r="C584" s="54"/>
      <c r="D584" s="54"/>
      <c r="E584" s="54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  <c r="AA584" s="139"/>
      <c r="AB584" s="55"/>
      <c r="AC584" s="70"/>
    </row>
    <row r="585" spans="1:29" ht="12.75">
      <c r="A585" s="54"/>
      <c r="B585" s="54"/>
      <c r="C585" s="54"/>
      <c r="D585" s="54"/>
      <c r="E585" s="54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  <c r="AA585" s="139"/>
      <c r="AB585" s="55"/>
      <c r="AC585" s="70"/>
    </row>
    <row r="586" spans="1:29" ht="12.75">
      <c r="A586" s="54"/>
      <c r="B586" s="54"/>
      <c r="C586" s="54"/>
      <c r="D586" s="54"/>
      <c r="E586" s="54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55"/>
      <c r="AC586" s="70"/>
    </row>
    <row r="587" spans="1:29" ht="12.75">
      <c r="A587" s="54"/>
      <c r="B587" s="54"/>
      <c r="C587" s="54"/>
      <c r="D587" s="54"/>
      <c r="E587" s="54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  <c r="AA587" s="139"/>
      <c r="AB587" s="55"/>
      <c r="AC587" s="70"/>
    </row>
    <row r="588" spans="1:29" ht="12.75">
      <c r="A588" s="54"/>
      <c r="B588" s="54"/>
      <c r="C588" s="54"/>
      <c r="D588" s="54"/>
      <c r="E588" s="54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  <c r="AA588" s="139"/>
      <c r="AB588" s="55"/>
      <c r="AC588" s="70"/>
    </row>
    <row r="589" spans="1:29" ht="12.75">
      <c r="A589" s="54"/>
      <c r="B589" s="54"/>
      <c r="C589" s="54"/>
      <c r="D589" s="54"/>
      <c r="E589" s="54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  <c r="AA589" s="139"/>
      <c r="AB589" s="55"/>
      <c r="AC589" s="70"/>
    </row>
    <row r="590" spans="1:29" ht="12.75">
      <c r="A590" s="54"/>
      <c r="B590" s="54"/>
      <c r="C590" s="54"/>
      <c r="D590" s="54"/>
      <c r="E590" s="54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  <c r="AA590" s="139"/>
      <c r="AB590" s="55"/>
      <c r="AC590" s="70"/>
    </row>
    <row r="591" spans="1:29" ht="12.75">
      <c r="A591" s="54"/>
      <c r="B591" s="54"/>
      <c r="C591" s="54"/>
      <c r="D591" s="54"/>
      <c r="E591" s="54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  <c r="AA591" s="139"/>
      <c r="AB591" s="55"/>
      <c r="AC591" s="70"/>
    </row>
    <row r="592" spans="1:29" ht="12.75">
      <c r="A592" s="54"/>
      <c r="B592" s="54"/>
      <c r="C592" s="54"/>
      <c r="D592" s="54"/>
      <c r="E592" s="54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  <c r="AA592" s="139"/>
      <c r="AB592" s="55"/>
      <c r="AC592" s="70"/>
    </row>
    <row r="593" spans="1:29" ht="12.75">
      <c r="A593" s="54"/>
      <c r="B593" s="54"/>
      <c r="C593" s="54"/>
      <c r="D593" s="54"/>
      <c r="E593" s="54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  <c r="AA593" s="139"/>
      <c r="AB593" s="55"/>
      <c r="AC593" s="70"/>
    </row>
    <row r="594" spans="1:29" ht="12.75">
      <c r="A594" s="54"/>
      <c r="B594" s="54"/>
      <c r="C594" s="54"/>
      <c r="D594" s="54"/>
      <c r="E594" s="54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  <c r="AA594" s="139"/>
      <c r="AB594" s="55"/>
      <c r="AC594" s="70"/>
    </row>
    <row r="595" spans="1:29" ht="12.75">
      <c r="A595" s="54"/>
      <c r="B595" s="54"/>
      <c r="C595" s="54"/>
      <c r="D595" s="54"/>
      <c r="E595" s="54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  <c r="AA595" s="139"/>
      <c r="AB595" s="55"/>
      <c r="AC595" s="70"/>
    </row>
    <row r="596" spans="1:29" ht="12.75">
      <c r="A596" s="54"/>
      <c r="B596" s="54"/>
      <c r="C596" s="54"/>
      <c r="D596" s="54"/>
      <c r="E596" s="54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  <c r="AA596" s="139"/>
      <c r="AB596" s="55"/>
      <c r="AC596" s="70"/>
    </row>
    <row r="597" spans="1:29" ht="12.75">
      <c r="A597" s="54"/>
      <c r="B597" s="54"/>
      <c r="C597" s="54"/>
      <c r="D597" s="54"/>
      <c r="E597" s="54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  <c r="AA597" s="139"/>
      <c r="AB597" s="55"/>
      <c r="AC597" s="70"/>
    </row>
    <row r="598" spans="1:29" ht="12.75">
      <c r="A598" s="54"/>
      <c r="B598" s="54"/>
      <c r="C598" s="54"/>
      <c r="D598" s="54"/>
      <c r="E598" s="54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  <c r="AA598" s="139"/>
      <c r="AB598" s="55"/>
      <c r="AC598" s="70"/>
    </row>
    <row r="599" spans="1:29" ht="12.75">
      <c r="A599" s="54"/>
      <c r="B599" s="54"/>
      <c r="C599" s="54"/>
      <c r="D599" s="54"/>
      <c r="E599" s="54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  <c r="AA599" s="139"/>
      <c r="AB599" s="55"/>
      <c r="AC599" s="70"/>
    </row>
    <row r="600" spans="1:29" ht="12.75">
      <c r="A600" s="54"/>
      <c r="B600" s="54"/>
      <c r="C600" s="54"/>
      <c r="D600" s="54"/>
      <c r="E600" s="54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  <c r="AA600" s="139"/>
      <c r="AB600" s="55"/>
      <c r="AC600" s="70"/>
    </row>
    <row r="601" spans="1:29" ht="12.75">
      <c r="A601" s="54"/>
      <c r="B601" s="54"/>
      <c r="C601" s="54"/>
      <c r="D601" s="54"/>
      <c r="E601" s="54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  <c r="AA601" s="139"/>
      <c r="AB601" s="55"/>
      <c r="AC601" s="70"/>
    </row>
    <row r="602" spans="1:29" ht="12.75">
      <c r="A602" s="54"/>
      <c r="B602" s="54"/>
      <c r="C602" s="54"/>
      <c r="D602" s="54"/>
      <c r="E602" s="54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  <c r="AA602" s="139"/>
      <c r="AB602" s="55"/>
      <c r="AC602" s="70"/>
    </row>
    <row r="603" spans="1:29" ht="12.75">
      <c r="A603" s="54"/>
      <c r="B603" s="54"/>
      <c r="C603" s="54"/>
      <c r="D603" s="54"/>
      <c r="E603" s="54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  <c r="AA603" s="139"/>
      <c r="AB603" s="55"/>
      <c r="AC603" s="70"/>
    </row>
    <row r="604" spans="1:29" ht="12.75">
      <c r="A604" s="54"/>
      <c r="B604" s="54"/>
      <c r="C604" s="54"/>
      <c r="D604" s="54"/>
      <c r="E604" s="54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  <c r="AA604" s="139"/>
      <c r="AB604" s="55"/>
      <c r="AC604" s="70"/>
    </row>
    <row r="605" spans="1:29" ht="12.75">
      <c r="A605" s="54"/>
      <c r="B605" s="54"/>
      <c r="C605" s="54"/>
      <c r="D605" s="54"/>
      <c r="E605" s="54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  <c r="AA605" s="139"/>
      <c r="AB605" s="55"/>
      <c r="AC605" s="70"/>
    </row>
    <row r="606" spans="1:29" ht="12.75">
      <c r="A606" s="54"/>
      <c r="B606" s="54"/>
      <c r="C606" s="54"/>
      <c r="D606" s="54"/>
      <c r="E606" s="54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  <c r="AA606" s="139"/>
      <c r="AB606" s="55"/>
      <c r="AC606" s="70"/>
    </row>
    <row r="607" spans="1:29" ht="12.75">
      <c r="A607" s="54"/>
      <c r="B607" s="54"/>
      <c r="C607" s="54"/>
      <c r="D607" s="54"/>
      <c r="E607" s="54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  <c r="AA607" s="139"/>
      <c r="AB607" s="55"/>
      <c r="AC607" s="70"/>
    </row>
    <row r="608" spans="1:29" ht="12.75">
      <c r="A608" s="54"/>
      <c r="B608" s="54"/>
      <c r="C608" s="54"/>
      <c r="D608" s="54"/>
      <c r="E608" s="54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  <c r="AA608" s="139"/>
      <c r="AB608" s="55"/>
      <c r="AC608" s="70"/>
    </row>
    <row r="609" spans="1:29" ht="12.75">
      <c r="A609" s="54"/>
      <c r="B609" s="54"/>
      <c r="C609" s="54"/>
      <c r="D609" s="54"/>
      <c r="E609" s="54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  <c r="AA609" s="139"/>
      <c r="AB609" s="55"/>
      <c r="AC609" s="70"/>
    </row>
    <row r="610" spans="1:29" ht="12.75">
      <c r="A610" s="54"/>
      <c r="B610" s="54"/>
      <c r="C610" s="54"/>
      <c r="D610" s="54"/>
      <c r="E610" s="54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  <c r="AA610" s="139"/>
      <c r="AB610" s="55"/>
      <c r="AC610" s="70"/>
    </row>
    <row r="611" spans="1:29" ht="12.75">
      <c r="A611" s="54"/>
      <c r="B611" s="54"/>
      <c r="C611" s="54"/>
      <c r="D611" s="54"/>
      <c r="E611" s="54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  <c r="AA611" s="139"/>
      <c r="AB611" s="55"/>
      <c r="AC611" s="70"/>
    </row>
    <row r="612" spans="1:29" ht="12.75">
      <c r="A612" s="54"/>
      <c r="B612" s="54"/>
      <c r="C612" s="54"/>
      <c r="D612" s="54"/>
      <c r="E612" s="54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  <c r="AA612" s="139"/>
      <c r="AB612" s="55"/>
      <c r="AC612" s="70"/>
    </row>
    <row r="613" spans="1:29" ht="12.75">
      <c r="A613" s="54"/>
      <c r="B613" s="54"/>
      <c r="C613" s="54"/>
      <c r="D613" s="54"/>
      <c r="E613" s="54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  <c r="AA613" s="139"/>
      <c r="AB613" s="55"/>
      <c r="AC613" s="70"/>
    </row>
    <row r="614" spans="1:29" ht="12.75">
      <c r="A614" s="54"/>
      <c r="B614" s="54"/>
      <c r="C614" s="54"/>
      <c r="D614" s="54"/>
      <c r="E614" s="54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  <c r="AA614" s="139"/>
      <c r="AB614" s="55"/>
      <c r="AC614" s="70"/>
    </row>
    <row r="615" spans="1:29" ht="12.75">
      <c r="A615" s="54"/>
      <c r="B615" s="54"/>
      <c r="C615" s="54"/>
      <c r="D615" s="54"/>
      <c r="E615" s="54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  <c r="AA615" s="139"/>
      <c r="AB615" s="55"/>
      <c r="AC615" s="70"/>
    </row>
    <row r="616" spans="1:29" ht="12.75">
      <c r="A616" s="54"/>
      <c r="B616" s="54"/>
      <c r="C616" s="54"/>
      <c r="D616" s="54"/>
      <c r="E616" s="54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  <c r="AA616" s="139"/>
      <c r="AB616" s="55"/>
      <c r="AC616" s="70"/>
    </row>
    <row r="617" spans="1:29" ht="12.75">
      <c r="A617" s="54"/>
      <c r="B617" s="54"/>
      <c r="C617" s="54"/>
      <c r="D617" s="54"/>
      <c r="E617" s="54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  <c r="AA617" s="139"/>
      <c r="AB617" s="55"/>
      <c r="AC617" s="70"/>
    </row>
    <row r="618" spans="1:29" ht="12.75">
      <c r="A618" s="54"/>
      <c r="B618" s="54"/>
      <c r="C618" s="54"/>
      <c r="D618" s="54"/>
      <c r="E618" s="54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  <c r="AA618" s="139"/>
      <c r="AB618" s="55"/>
      <c r="AC618" s="70"/>
    </row>
    <row r="619" spans="1:29" ht="12.75">
      <c r="A619" s="54"/>
      <c r="B619" s="54"/>
      <c r="C619" s="54"/>
      <c r="D619" s="54"/>
      <c r="E619" s="54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  <c r="AA619" s="139"/>
      <c r="AB619" s="55"/>
      <c r="AC619" s="70"/>
    </row>
    <row r="620" spans="1:29" ht="12.75">
      <c r="A620" s="54"/>
      <c r="B620" s="54"/>
      <c r="C620" s="54"/>
      <c r="D620" s="54"/>
      <c r="E620" s="54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  <c r="AA620" s="139"/>
      <c r="AB620" s="55"/>
      <c r="AC620" s="70"/>
    </row>
    <row r="621" spans="1:29" ht="12.75">
      <c r="A621" s="54"/>
      <c r="B621" s="54"/>
      <c r="C621" s="54"/>
      <c r="D621" s="54"/>
      <c r="E621" s="54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  <c r="AA621" s="139"/>
      <c r="AB621" s="55"/>
      <c r="AC621" s="70"/>
    </row>
    <row r="622" spans="1:29" ht="12.75">
      <c r="A622" s="54"/>
      <c r="B622" s="54"/>
      <c r="C622" s="54"/>
      <c r="D622" s="54"/>
      <c r="E622" s="54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  <c r="AA622" s="139"/>
      <c r="AB622" s="55"/>
      <c r="AC622" s="70"/>
    </row>
    <row r="623" spans="1:29" ht="12.75">
      <c r="A623" s="54"/>
      <c r="B623" s="54"/>
      <c r="C623" s="54"/>
      <c r="D623" s="54"/>
      <c r="E623" s="54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  <c r="AA623" s="139"/>
      <c r="AB623" s="55"/>
      <c r="AC623" s="70"/>
    </row>
    <row r="624" spans="1:29" ht="12.75">
      <c r="A624" s="54"/>
      <c r="B624" s="54"/>
      <c r="C624" s="54"/>
      <c r="D624" s="54"/>
      <c r="E624" s="54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  <c r="AA624" s="139"/>
      <c r="AB624" s="55"/>
      <c r="AC624" s="70"/>
    </row>
    <row r="625" spans="1:29" ht="12.75">
      <c r="A625" s="54"/>
      <c r="B625" s="54"/>
      <c r="C625" s="54"/>
      <c r="D625" s="54"/>
      <c r="E625" s="54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  <c r="AA625" s="139"/>
      <c r="AB625" s="55"/>
      <c r="AC625" s="70"/>
    </row>
    <row r="626" spans="1:29" ht="12.75">
      <c r="A626" s="54"/>
      <c r="B626" s="54"/>
      <c r="C626" s="54"/>
      <c r="D626" s="54"/>
      <c r="E626" s="54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  <c r="AA626" s="139"/>
      <c r="AB626" s="55"/>
      <c r="AC626" s="70"/>
    </row>
    <row r="627" spans="1:29" ht="12.75">
      <c r="A627" s="54"/>
      <c r="B627" s="54"/>
      <c r="C627" s="54"/>
      <c r="D627" s="54"/>
      <c r="E627" s="54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  <c r="AA627" s="139"/>
      <c r="AB627" s="55"/>
      <c r="AC627" s="70"/>
    </row>
    <row r="628" spans="1:29" ht="12.75">
      <c r="A628" s="54"/>
      <c r="B628" s="54"/>
      <c r="C628" s="54"/>
      <c r="D628" s="54"/>
      <c r="E628" s="54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  <c r="AA628" s="139"/>
      <c r="AB628" s="55"/>
      <c r="AC628" s="70"/>
    </row>
    <row r="629" spans="1:29" ht="12.75">
      <c r="A629" s="54"/>
      <c r="B629" s="54"/>
      <c r="C629" s="54"/>
      <c r="D629" s="54"/>
      <c r="E629" s="54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  <c r="AA629" s="139"/>
      <c r="AB629" s="55"/>
      <c r="AC629" s="70"/>
    </row>
    <row r="630" spans="1:29" ht="12.75">
      <c r="A630" s="54"/>
      <c r="B630" s="54"/>
      <c r="C630" s="54"/>
      <c r="D630" s="54"/>
      <c r="E630" s="54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  <c r="AA630" s="139"/>
      <c r="AB630" s="55"/>
      <c r="AC630" s="7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320"/>
  <sheetViews>
    <sheetView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G5" sqref="G5"/>
    </sheetView>
  </sheetViews>
  <sheetFormatPr defaultColWidth="9.140625" defaultRowHeight="12.75"/>
  <cols>
    <col min="1" max="1" width="19.421875" style="0" customWidth="1"/>
    <col min="2" max="2" width="6.8515625" style="0" customWidth="1"/>
    <col min="3" max="3" width="8.57421875" style="0" customWidth="1"/>
    <col min="4" max="4" width="5.8515625" style="0" customWidth="1"/>
  </cols>
  <sheetData>
    <row r="1" spans="1:17" ht="18.75" thickTop="1">
      <c r="A1" s="1" t="s">
        <v>216</v>
      </c>
      <c r="F1" s="47" t="s">
        <v>64</v>
      </c>
      <c r="G1" s="132" t="s">
        <v>23</v>
      </c>
      <c r="H1" s="13" t="s">
        <v>269</v>
      </c>
      <c r="I1" s="13"/>
      <c r="J1" s="13"/>
      <c r="K1" s="13"/>
      <c r="L1" s="13"/>
      <c r="M1" s="13"/>
      <c r="N1" s="13"/>
      <c r="O1" s="13"/>
      <c r="P1" s="13"/>
      <c r="Q1" s="15"/>
    </row>
    <row r="2" spans="1:17" ht="15.75">
      <c r="A2" s="2"/>
      <c r="F2" s="16"/>
      <c r="G2" s="48" t="s">
        <v>24</v>
      </c>
      <c r="H2" s="18" t="s">
        <v>270</v>
      </c>
      <c r="I2" s="18"/>
      <c r="J2" s="18"/>
      <c r="K2" s="18"/>
      <c r="L2" s="18"/>
      <c r="M2" s="18"/>
      <c r="N2" s="18"/>
      <c r="O2" s="18"/>
      <c r="P2" s="18"/>
      <c r="Q2" s="19"/>
    </row>
    <row r="3" spans="1:17" ht="15.75">
      <c r="A3" s="2" t="s">
        <v>65</v>
      </c>
      <c r="F3" s="16"/>
      <c r="G3" s="18"/>
      <c r="H3" s="18"/>
      <c r="I3" s="18" t="s">
        <v>271</v>
      </c>
      <c r="J3" s="18"/>
      <c r="K3" s="18"/>
      <c r="L3" s="18"/>
      <c r="M3" s="18"/>
      <c r="N3" s="18"/>
      <c r="O3" s="18"/>
      <c r="P3" s="18"/>
      <c r="Q3" s="19"/>
    </row>
    <row r="4" spans="1:17" ht="12.75">
      <c r="A4" t="s">
        <v>66</v>
      </c>
      <c r="F4" s="16"/>
      <c r="G4" s="18"/>
      <c r="H4" s="18"/>
      <c r="I4" s="18" t="s">
        <v>272</v>
      </c>
      <c r="J4" s="18"/>
      <c r="K4" s="18"/>
      <c r="L4" s="18"/>
      <c r="M4" s="18"/>
      <c r="N4" s="18"/>
      <c r="O4" s="18"/>
      <c r="P4" s="18"/>
      <c r="Q4" s="19"/>
    </row>
    <row r="5" spans="6:17" ht="13.5" thickBot="1">
      <c r="F5" s="40"/>
      <c r="G5" s="49" t="s">
        <v>273</v>
      </c>
      <c r="H5" s="28" t="s">
        <v>153</v>
      </c>
      <c r="I5" s="28"/>
      <c r="J5" s="28"/>
      <c r="K5" s="28"/>
      <c r="L5" s="28"/>
      <c r="M5" s="28"/>
      <c r="N5" s="28"/>
      <c r="O5" s="28"/>
      <c r="P5" s="28"/>
      <c r="Q5" s="29"/>
    </row>
    <row r="6" ht="13.5" thickTop="1">
      <c r="F6" s="3" t="s">
        <v>67</v>
      </c>
    </row>
    <row r="7" spans="6:24" ht="12.75">
      <c r="F7" s="50" t="str">
        <f>CONCATENATE("1 - ",InRstr!$I40)</f>
        <v>1 - H1</v>
      </c>
      <c r="G7" s="50"/>
      <c r="H7" s="50"/>
      <c r="J7" s="50" t="str">
        <f>CONCATENATE("5 - ",InRstr!$I44)</f>
        <v>5 - H3</v>
      </c>
      <c r="K7" s="50"/>
      <c r="L7" s="50"/>
      <c r="N7" s="50" t="str">
        <f>CONCATENATE("9 - ",InRstr!$I48)</f>
        <v>9 - </v>
      </c>
      <c r="O7" s="50"/>
      <c r="P7" s="50"/>
      <c r="R7" s="50" t="str">
        <f>CONCATENATE("13 - ",InRstr!$I52)</f>
        <v>13 - </v>
      </c>
      <c r="S7" s="50"/>
      <c r="T7" s="50"/>
      <c r="V7" s="50" t="str">
        <f>CONCATENATE("17 - ",InRstr!$I56)</f>
        <v>17 - </v>
      </c>
      <c r="W7" s="50"/>
      <c r="X7" s="50"/>
    </row>
    <row r="8" ht="12.75">
      <c r="A8" s="51"/>
    </row>
    <row r="9" spans="6:24" ht="12.75">
      <c r="F9" s="50" t="str">
        <f>CONCATENATE("2 - ",InRstr!$I41)</f>
        <v>2 - R1</v>
      </c>
      <c r="G9" s="50"/>
      <c r="H9" s="50"/>
      <c r="J9" s="50" t="str">
        <f>CONCATENATE("6 - ",InRstr!$I45)</f>
        <v>6 - R3</v>
      </c>
      <c r="K9" s="50"/>
      <c r="L9" s="50"/>
      <c r="N9" s="50" t="str">
        <f>CONCATENATE("10 - ",InRstr!$I49)</f>
        <v>10 - </v>
      </c>
      <c r="O9" s="50"/>
      <c r="P9" s="50"/>
      <c r="R9" s="50" t="str">
        <f>CONCATENATE("14 - ",InRstr!$I53)</f>
        <v>14 - </v>
      </c>
      <c r="S9" s="50"/>
      <c r="T9" s="50"/>
      <c r="V9" s="50" t="str">
        <f>CONCATENATE("18 - ",InRstr!$I57)</f>
        <v>18 - </v>
      </c>
      <c r="W9" s="50"/>
      <c r="X9" s="50"/>
    </row>
    <row r="11" spans="6:24" ht="12.75">
      <c r="F11" s="50" t="str">
        <f>CONCATENATE("3 - ",InRstr!$I42)</f>
        <v>3 - H2</v>
      </c>
      <c r="G11" s="50"/>
      <c r="H11" s="50"/>
      <c r="J11" s="50" t="str">
        <f>CONCATENATE("7 - ",InRstr!$I46)</f>
        <v>7 - H4</v>
      </c>
      <c r="K11" s="50"/>
      <c r="L11" s="50"/>
      <c r="N11" s="50" t="str">
        <f>CONCATENATE("11 - ",InRstr!$I50)</f>
        <v>11 - </v>
      </c>
      <c r="O11" s="50"/>
      <c r="P11" s="50"/>
      <c r="R11" s="50" t="str">
        <f>CONCATENATE("15 - ",InRstr!$I54)</f>
        <v>15 - </v>
      </c>
      <c r="S11" s="50"/>
      <c r="T11" s="50"/>
      <c r="V11" s="50" t="str">
        <f>CONCATENATE("19 - ",InRstr!$I58)</f>
        <v>19 - </v>
      </c>
      <c r="W11" s="50"/>
      <c r="X11" s="50"/>
    </row>
    <row r="13" spans="6:24" ht="12.75">
      <c r="F13" s="50" t="str">
        <f>CONCATENATE("4 - ",InRstr!$I43)</f>
        <v>4 - R2</v>
      </c>
      <c r="G13" s="50"/>
      <c r="H13" s="50"/>
      <c r="J13" s="50" t="str">
        <f>CONCATENATE("8 - ",InRstr!$I47)</f>
        <v>8 - R4</v>
      </c>
      <c r="K13" s="50"/>
      <c r="L13" s="50"/>
      <c r="N13" s="50" t="str">
        <f>CONCATENATE("12 - ",InRstr!$I51)</f>
        <v>12 - </v>
      </c>
      <c r="O13" s="50"/>
      <c r="P13" s="50"/>
      <c r="R13" s="50" t="str">
        <f>CONCATENATE("16 - ",InRstr!$I55)</f>
        <v>16 - </v>
      </c>
      <c r="S13" s="50"/>
      <c r="T13" s="50"/>
      <c r="V13" s="50" t="str">
        <f>CONCATENATE("20 - ",InRstr!$I59)</f>
        <v>20 - </v>
      </c>
      <c r="W13" s="50"/>
      <c r="X13" s="50"/>
    </row>
    <row r="15" spans="2:5" ht="12.75">
      <c r="B15" s="4" t="s">
        <v>120</v>
      </c>
      <c r="E15" s="57" t="s">
        <v>21</v>
      </c>
    </row>
    <row r="16" spans="1:25" ht="13.5" thickBot="1">
      <c r="A16" s="45" t="s">
        <v>3</v>
      </c>
      <c r="B16" s="45" t="s">
        <v>179</v>
      </c>
      <c r="C16" s="45" t="s">
        <v>4</v>
      </c>
      <c r="D16" s="52" t="s">
        <v>182</v>
      </c>
      <c r="E16" s="52" t="s">
        <v>6</v>
      </c>
      <c r="F16" s="56" t="s">
        <v>68</v>
      </c>
      <c r="G16" s="53" t="s">
        <v>69</v>
      </c>
      <c r="H16" s="53" t="s">
        <v>70</v>
      </c>
      <c r="I16" s="53" t="s">
        <v>71</v>
      </c>
      <c r="J16" s="53" t="s">
        <v>72</v>
      </c>
      <c r="K16" s="53" t="s">
        <v>73</v>
      </c>
      <c r="L16" s="53" t="s">
        <v>74</v>
      </c>
      <c r="M16" s="53" t="s">
        <v>75</v>
      </c>
      <c r="N16" s="53" t="s">
        <v>76</v>
      </c>
      <c r="O16" s="53" t="s">
        <v>77</v>
      </c>
      <c r="P16" s="53" t="s">
        <v>290</v>
      </c>
      <c r="Q16" s="53" t="s">
        <v>291</v>
      </c>
      <c r="R16" s="53" t="s">
        <v>292</v>
      </c>
      <c r="S16" s="53" t="s">
        <v>293</v>
      </c>
      <c r="T16" s="53" t="s">
        <v>294</v>
      </c>
      <c r="U16" s="53" t="s">
        <v>295</v>
      </c>
      <c r="V16" s="53" t="s">
        <v>296</v>
      </c>
      <c r="W16" s="53" t="s">
        <v>297</v>
      </c>
      <c r="X16" s="53" t="s">
        <v>298</v>
      </c>
      <c r="Y16" s="53" t="s">
        <v>299</v>
      </c>
    </row>
    <row r="17" spans="1:25" ht="12.75">
      <c r="A17" s="60" t="s">
        <v>10</v>
      </c>
      <c r="B17" s="61"/>
      <c r="C17" s="61" t="s">
        <v>217</v>
      </c>
      <c r="D17" s="61" t="s">
        <v>89</v>
      </c>
      <c r="E17" s="61"/>
      <c r="F17" s="93"/>
      <c r="G17" s="93"/>
      <c r="H17" s="93"/>
      <c r="I17" s="93"/>
      <c r="J17" s="93"/>
      <c r="K17" s="93"/>
      <c r="L17" s="93"/>
      <c r="M17" s="93"/>
      <c r="N17" s="71"/>
      <c r="O17" s="71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1:25" ht="12.75">
      <c r="A18" s="58" t="s">
        <v>151</v>
      </c>
      <c r="B18" s="59"/>
      <c r="C18" s="59" t="s">
        <v>218</v>
      </c>
      <c r="D18" s="59" t="s">
        <v>8</v>
      </c>
      <c r="E18" s="59"/>
      <c r="F18" s="96"/>
      <c r="G18" s="96"/>
      <c r="H18" s="96"/>
      <c r="I18" s="96"/>
      <c r="J18" s="96"/>
      <c r="K18" s="96"/>
      <c r="L18" s="96"/>
      <c r="M18" s="96"/>
      <c r="N18" s="69"/>
      <c r="O18" s="69"/>
      <c r="P18" s="149"/>
      <c r="Q18" s="149"/>
      <c r="R18" s="149"/>
      <c r="S18" s="149"/>
      <c r="T18" s="149"/>
      <c r="U18" s="149"/>
      <c r="V18" s="149"/>
      <c r="W18" s="149"/>
      <c r="X18" s="149"/>
      <c r="Y18" s="149"/>
    </row>
    <row r="19" spans="1:25" ht="12.75">
      <c r="A19" s="58"/>
      <c r="B19" s="59"/>
      <c r="C19" s="59"/>
      <c r="D19" s="59"/>
      <c r="E19" s="5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49"/>
      <c r="Q19" s="149"/>
      <c r="R19" s="149"/>
      <c r="S19" s="149"/>
      <c r="T19" s="149"/>
      <c r="U19" s="149"/>
      <c r="V19" s="149"/>
      <c r="W19" s="149"/>
      <c r="X19" s="149"/>
      <c r="Y19" s="149"/>
    </row>
    <row r="20" spans="1:25" ht="12.75">
      <c r="A20" s="58"/>
      <c r="B20" s="59"/>
      <c r="C20" s="59"/>
      <c r="D20" s="59"/>
      <c r="E20" s="5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49"/>
      <c r="Q20" s="149"/>
      <c r="R20" s="149"/>
      <c r="S20" s="149"/>
      <c r="T20" s="149"/>
      <c r="U20" s="149"/>
      <c r="V20" s="149"/>
      <c r="W20" s="149"/>
      <c r="X20" s="149"/>
      <c r="Y20" s="149"/>
    </row>
    <row r="21" spans="1:25" ht="12.75">
      <c r="A21" s="58"/>
      <c r="B21" s="59"/>
      <c r="C21" s="59"/>
      <c r="D21" s="59"/>
      <c r="E21" s="5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49"/>
      <c r="Q21" s="149"/>
      <c r="R21" s="149"/>
      <c r="S21" s="149"/>
      <c r="T21" s="149"/>
      <c r="U21" s="149"/>
      <c r="V21" s="149"/>
      <c r="W21" s="149"/>
      <c r="X21" s="149"/>
      <c r="Y21" s="149"/>
    </row>
    <row r="22" spans="1:25" ht="12.75">
      <c r="A22" s="58"/>
      <c r="B22" s="59"/>
      <c r="C22" s="59"/>
      <c r="D22" s="59"/>
      <c r="E22" s="5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49"/>
      <c r="Q22" s="149"/>
      <c r="R22" s="149"/>
      <c r="S22" s="149"/>
      <c r="T22" s="149"/>
      <c r="U22" s="149"/>
      <c r="V22" s="149"/>
      <c r="W22" s="149"/>
      <c r="X22" s="149"/>
      <c r="Y22" s="149"/>
    </row>
    <row r="23" spans="1:25" ht="12.75">
      <c r="A23" s="58"/>
      <c r="B23" s="59"/>
      <c r="C23" s="59"/>
      <c r="D23" s="59"/>
      <c r="E23" s="5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49"/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ht="12.75">
      <c r="A24" s="58"/>
      <c r="B24" s="59"/>
      <c r="C24" s="59"/>
      <c r="D24" s="59"/>
      <c r="E24" s="5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149"/>
      <c r="Q24" s="149"/>
      <c r="R24" s="149"/>
      <c r="S24" s="149"/>
      <c r="T24" s="149"/>
      <c r="U24" s="149"/>
      <c r="V24" s="149"/>
      <c r="W24" s="149"/>
      <c r="X24" s="149"/>
      <c r="Y24" s="149"/>
    </row>
    <row r="25" spans="1:25" ht="12.75">
      <c r="A25" s="58"/>
      <c r="B25" s="59"/>
      <c r="C25" s="59"/>
      <c r="D25" s="59"/>
      <c r="E25" s="5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49"/>
      <c r="Q25" s="149"/>
      <c r="R25" s="149"/>
      <c r="S25" s="149"/>
      <c r="T25" s="149"/>
      <c r="U25" s="149"/>
      <c r="V25" s="149"/>
      <c r="W25" s="149"/>
      <c r="X25" s="149"/>
      <c r="Y25" s="149"/>
    </row>
    <row r="26" spans="1:25" ht="12.75">
      <c r="A26" s="58"/>
      <c r="B26" s="59"/>
      <c r="C26" s="59"/>
      <c r="D26" s="59"/>
      <c r="E26" s="5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ht="12.75">
      <c r="A27" s="58"/>
      <c r="B27" s="59"/>
      <c r="C27" s="59"/>
      <c r="D27" s="59"/>
      <c r="E27" s="5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49"/>
      <c r="Q27" s="149"/>
      <c r="R27" s="149"/>
      <c r="S27" s="149"/>
      <c r="T27" s="149"/>
      <c r="U27" s="149"/>
      <c r="V27" s="149"/>
      <c r="W27" s="149"/>
      <c r="X27" s="149"/>
      <c r="Y27" s="149"/>
    </row>
    <row r="28" spans="1:25" ht="12.75">
      <c r="A28" s="58"/>
      <c r="B28" s="59"/>
      <c r="C28" s="59"/>
      <c r="D28" s="59"/>
      <c r="E28" s="5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49"/>
      <c r="Q28" s="149"/>
      <c r="R28" s="149"/>
      <c r="S28" s="149"/>
      <c r="T28" s="149"/>
      <c r="U28" s="149"/>
      <c r="V28" s="149"/>
      <c r="W28" s="149"/>
      <c r="X28" s="149"/>
      <c r="Y28" s="149"/>
    </row>
    <row r="29" spans="1:25" ht="12.75">
      <c r="A29" s="58"/>
      <c r="B29" s="59"/>
      <c r="C29" s="59"/>
      <c r="D29" s="59"/>
      <c r="E29" s="5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149"/>
      <c r="Q29" s="149"/>
      <c r="R29" s="149"/>
      <c r="S29" s="149"/>
      <c r="T29" s="149"/>
      <c r="U29" s="149"/>
      <c r="V29" s="149"/>
      <c r="W29" s="149"/>
      <c r="X29" s="149"/>
      <c r="Y29" s="149"/>
    </row>
    <row r="30" spans="1:25" ht="12.75">
      <c r="A30" s="58"/>
      <c r="B30" s="59"/>
      <c r="C30" s="59"/>
      <c r="D30" s="59"/>
      <c r="E30" s="5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49"/>
      <c r="Q30" s="149"/>
      <c r="R30" s="149"/>
      <c r="S30" s="149"/>
      <c r="T30" s="149"/>
      <c r="U30" s="149"/>
      <c r="V30" s="149"/>
      <c r="W30" s="149"/>
      <c r="X30" s="149"/>
      <c r="Y30" s="149"/>
    </row>
    <row r="31" spans="1:25" ht="12.75">
      <c r="A31" s="58"/>
      <c r="B31" s="59"/>
      <c r="C31" s="59"/>
      <c r="D31" s="59"/>
      <c r="E31" s="5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5" ht="12.75">
      <c r="A32" s="58"/>
      <c r="B32" s="59"/>
      <c r="C32" s="59"/>
      <c r="D32" s="59"/>
      <c r="E32" s="5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49"/>
      <c r="Q32" s="149"/>
      <c r="R32" s="149"/>
      <c r="S32" s="149"/>
      <c r="T32" s="149"/>
      <c r="U32" s="149"/>
      <c r="V32" s="149"/>
      <c r="W32" s="149"/>
      <c r="X32" s="149"/>
      <c r="Y32" s="149"/>
    </row>
    <row r="33" spans="1:25" ht="12.75">
      <c r="A33" s="58"/>
      <c r="B33" s="59"/>
      <c r="C33" s="59"/>
      <c r="D33" s="59"/>
      <c r="E33" s="5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49"/>
      <c r="Q33" s="149"/>
      <c r="R33" s="149"/>
      <c r="S33" s="149"/>
      <c r="T33" s="149"/>
      <c r="U33" s="149"/>
      <c r="V33" s="149"/>
      <c r="W33" s="149"/>
      <c r="X33" s="149"/>
      <c r="Y33" s="149"/>
    </row>
    <row r="34" spans="1:25" ht="12.75">
      <c r="A34" s="58"/>
      <c r="B34" s="59"/>
      <c r="C34" s="59"/>
      <c r="D34" s="59"/>
      <c r="E34" s="5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149"/>
      <c r="Q34" s="149"/>
      <c r="R34" s="149"/>
      <c r="S34" s="149"/>
      <c r="T34" s="149"/>
      <c r="U34" s="149"/>
      <c r="V34" s="149"/>
      <c r="W34" s="149"/>
      <c r="X34" s="149"/>
      <c r="Y34" s="149"/>
    </row>
    <row r="35" spans="1:25" ht="12.75">
      <c r="A35" s="58"/>
      <c r="B35" s="59"/>
      <c r="C35" s="59"/>
      <c r="D35" s="59"/>
      <c r="E35" s="5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5" ht="12.75">
      <c r="A36" s="58"/>
      <c r="B36" s="59"/>
      <c r="C36" s="59"/>
      <c r="D36" s="59"/>
      <c r="E36" s="5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1:25" ht="12.75">
      <c r="A37" s="58"/>
      <c r="B37" s="59"/>
      <c r="C37" s="59"/>
      <c r="D37" s="59"/>
      <c r="E37" s="5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49"/>
      <c r="Q37" s="149"/>
      <c r="R37" s="149"/>
      <c r="S37" s="149"/>
      <c r="T37" s="149"/>
      <c r="U37" s="149"/>
      <c r="V37" s="149"/>
      <c r="W37" s="149"/>
      <c r="X37" s="149"/>
      <c r="Y37" s="149"/>
    </row>
    <row r="38" spans="1:25" ht="12.75">
      <c r="A38" s="58"/>
      <c r="B38" s="59"/>
      <c r="C38" s="59"/>
      <c r="D38" s="59"/>
      <c r="E38" s="5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49"/>
      <c r="Q38" s="149"/>
      <c r="R38" s="149"/>
      <c r="S38" s="149"/>
      <c r="T38" s="149"/>
      <c r="U38" s="149"/>
      <c r="V38" s="149"/>
      <c r="W38" s="149"/>
      <c r="X38" s="149"/>
      <c r="Y38" s="149"/>
    </row>
    <row r="39" spans="1:25" ht="12.75">
      <c r="A39" s="58"/>
      <c r="B39" s="59"/>
      <c r="C39" s="59"/>
      <c r="D39" s="59"/>
      <c r="E39" s="5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2.75">
      <c r="A40" s="58"/>
      <c r="B40" s="59"/>
      <c r="C40" s="59"/>
      <c r="D40" s="59"/>
      <c r="E40" s="5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12.75">
      <c r="A41" s="58"/>
      <c r="B41" s="59"/>
      <c r="C41" s="59"/>
      <c r="D41" s="59"/>
      <c r="E41" s="5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49"/>
      <c r="Q41" s="149"/>
      <c r="R41" s="149"/>
      <c r="S41" s="149"/>
      <c r="T41" s="149"/>
      <c r="U41" s="149"/>
      <c r="V41" s="149"/>
      <c r="W41" s="149"/>
      <c r="X41" s="149"/>
      <c r="Y41" s="149"/>
    </row>
    <row r="42" spans="1:25" ht="12.75">
      <c r="A42" s="58"/>
      <c r="B42" s="59"/>
      <c r="C42" s="59"/>
      <c r="D42" s="59"/>
      <c r="E42" s="5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149"/>
      <c r="Q42" s="149"/>
      <c r="R42" s="149"/>
      <c r="S42" s="149"/>
      <c r="T42" s="149"/>
      <c r="U42" s="149"/>
      <c r="V42" s="149"/>
      <c r="W42" s="149"/>
      <c r="X42" s="149"/>
      <c r="Y42" s="149"/>
    </row>
    <row r="43" spans="1:25" ht="12.75">
      <c r="A43" s="58"/>
      <c r="B43" s="59"/>
      <c r="C43" s="59"/>
      <c r="D43" s="59"/>
      <c r="E43" s="5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49"/>
      <c r="Q43" s="149"/>
      <c r="R43" s="149"/>
      <c r="S43" s="149"/>
      <c r="T43" s="149"/>
      <c r="U43" s="149"/>
      <c r="V43" s="149"/>
      <c r="W43" s="149"/>
      <c r="X43" s="149"/>
      <c r="Y43" s="149"/>
    </row>
    <row r="44" spans="1:25" ht="12.75">
      <c r="A44" s="58"/>
      <c r="B44" s="59"/>
      <c r="C44" s="59"/>
      <c r="D44" s="59"/>
      <c r="E44" s="5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2.75">
      <c r="A45" s="58"/>
      <c r="B45" s="59"/>
      <c r="C45" s="59"/>
      <c r="D45" s="59"/>
      <c r="E45" s="5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149"/>
      <c r="Q45" s="149"/>
      <c r="R45" s="149"/>
      <c r="S45" s="149"/>
      <c r="T45" s="149"/>
      <c r="U45" s="149"/>
      <c r="V45" s="149"/>
      <c r="W45" s="149"/>
      <c r="X45" s="149"/>
      <c r="Y45" s="149"/>
    </row>
    <row r="46" spans="1:25" ht="12.75">
      <c r="A46" s="58"/>
      <c r="B46" s="59"/>
      <c r="C46" s="59"/>
      <c r="D46" s="59"/>
      <c r="E46" s="5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2.75">
      <c r="A47" s="58"/>
      <c r="B47" s="59"/>
      <c r="C47" s="59"/>
      <c r="D47" s="59"/>
      <c r="E47" s="5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1:25" ht="12.75">
      <c r="A48" s="58"/>
      <c r="B48" s="59"/>
      <c r="C48" s="59"/>
      <c r="D48" s="59"/>
      <c r="E48" s="5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149"/>
      <c r="Q48" s="149"/>
      <c r="R48" s="149"/>
      <c r="S48" s="149"/>
      <c r="T48" s="149"/>
      <c r="U48" s="149"/>
      <c r="V48" s="149"/>
      <c r="W48" s="149"/>
      <c r="X48" s="149"/>
      <c r="Y48" s="149"/>
    </row>
    <row r="49" spans="1:25" ht="12.75">
      <c r="A49" s="58"/>
      <c r="B49" s="59"/>
      <c r="C49" s="59"/>
      <c r="D49" s="59"/>
      <c r="E49" s="5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spans="1:25" ht="12.75">
      <c r="A50" s="58"/>
      <c r="B50" s="59"/>
      <c r="C50" s="59"/>
      <c r="D50" s="59"/>
      <c r="E50" s="5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49"/>
      <c r="Q50" s="149"/>
      <c r="R50" s="149"/>
      <c r="S50" s="149"/>
      <c r="T50" s="149"/>
      <c r="U50" s="149"/>
      <c r="V50" s="149"/>
      <c r="W50" s="149"/>
      <c r="X50" s="149"/>
      <c r="Y50" s="149"/>
    </row>
    <row r="51" spans="1:25" ht="12.75">
      <c r="A51" s="58"/>
      <c r="B51" s="59"/>
      <c r="C51" s="59"/>
      <c r="D51" s="59"/>
      <c r="E51" s="5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149"/>
      <c r="Q51" s="149"/>
      <c r="R51" s="149"/>
      <c r="S51" s="149"/>
      <c r="T51" s="149"/>
      <c r="U51" s="149"/>
      <c r="V51" s="149"/>
      <c r="W51" s="149"/>
      <c r="X51" s="149"/>
      <c r="Y51" s="149"/>
    </row>
    <row r="52" spans="1:25" ht="12.75">
      <c r="A52" s="58"/>
      <c r="B52" s="59"/>
      <c r="C52" s="59"/>
      <c r="D52" s="59"/>
      <c r="E52" s="5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spans="1:25" ht="12.75">
      <c r="A53" s="58"/>
      <c r="B53" s="59"/>
      <c r="C53" s="59"/>
      <c r="D53" s="59"/>
      <c r="E53" s="5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49"/>
      <c r="Q53" s="149"/>
      <c r="R53" s="149"/>
      <c r="S53" s="149"/>
      <c r="T53" s="149"/>
      <c r="U53" s="149"/>
      <c r="V53" s="149"/>
      <c r="W53" s="149"/>
      <c r="X53" s="149"/>
      <c r="Y53" s="149"/>
    </row>
    <row r="54" spans="1:25" ht="12.75">
      <c r="A54" s="58"/>
      <c r="B54" s="59"/>
      <c r="C54" s="59"/>
      <c r="D54" s="59"/>
      <c r="E54" s="5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spans="1:25" ht="12.75">
      <c r="A55" s="58"/>
      <c r="B55" s="59"/>
      <c r="C55" s="59"/>
      <c r="D55" s="59"/>
      <c r="E55" s="5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49"/>
      <c r="Q55" s="149"/>
      <c r="R55" s="149"/>
      <c r="S55" s="149"/>
      <c r="T55" s="149"/>
      <c r="U55" s="149"/>
      <c r="V55" s="149"/>
      <c r="W55" s="149"/>
      <c r="X55" s="149"/>
      <c r="Y55" s="149"/>
    </row>
    <row r="56" spans="1:25" ht="12.75">
      <c r="A56" s="58"/>
      <c r="B56" s="59"/>
      <c r="C56" s="59"/>
      <c r="D56" s="59"/>
      <c r="E56" s="5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49"/>
      <c r="Q56" s="149"/>
      <c r="R56" s="149"/>
      <c r="S56" s="149"/>
      <c r="T56" s="149"/>
      <c r="U56" s="149"/>
      <c r="V56" s="149"/>
      <c r="W56" s="149"/>
      <c r="X56" s="149"/>
      <c r="Y56" s="149"/>
    </row>
    <row r="57" spans="1:25" ht="12.75">
      <c r="A57" s="58"/>
      <c r="B57" s="59"/>
      <c r="C57" s="59"/>
      <c r="D57" s="59"/>
      <c r="E57" s="5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49"/>
      <c r="Q57" s="149"/>
      <c r="R57" s="149"/>
      <c r="S57" s="149"/>
      <c r="T57" s="149"/>
      <c r="U57" s="149"/>
      <c r="V57" s="149"/>
      <c r="W57" s="149"/>
      <c r="X57" s="149"/>
      <c r="Y57" s="149"/>
    </row>
    <row r="58" spans="1:25" ht="12.75">
      <c r="A58" s="58"/>
      <c r="B58" s="59"/>
      <c r="C58" s="59"/>
      <c r="D58" s="59"/>
      <c r="E58" s="5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49"/>
      <c r="Q58" s="149"/>
      <c r="R58" s="149"/>
      <c r="S58" s="149"/>
      <c r="T58" s="149"/>
      <c r="U58" s="149"/>
      <c r="V58" s="149"/>
      <c r="W58" s="149"/>
      <c r="X58" s="149"/>
      <c r="Y58" s="149"/>
    </row>
    <row r="59" spans="1:25" ht="12.75">
      <c r="A59" s="58"/>
      <c r="B59" s="59"/>
      <c r="C59" s="59"/>
      <c r="D59" s="59"/>
      <c r="E59" s="5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149"/>
      <c r="Q59" s="149"/>
      <c r="R59" s="149"/>
      <c r="S59" s="149"/>
      <c r="T59" s="149"/>
      <c r="U59" s="149"/>
      <c r="V59" s="149"/>
      <c r="W59" s="149"/>
      <c r="X59" s="149"/>
      <c r="Y59" s="149"/>
    </row>
    <row r="60" spans="1:25" ht="12.75">
      <c r="A60" s="58"/>
      <c r="B60" s="59"/>
      <c r="C60" s="59"/>
      <c r="D60" s="59"/>
      <c r="E60" s="5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r="61" spans="1:25" ht="12.75">
      <c r="A61" s="58"/>
      <c r="B61" s="59"/>
      <c r="C61" s="59"/>
      <c r="D61" s="59"/>
      <c r="E61" s="5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49"/>
      <c r="Q61" s="149"/>
      <c r="R61" s="149"/>
      <c r="S61" s="149"/>
      <c r="T61" s="149"/>
      <c r="U61" s="149"/>
      <c r="V61" s="149"/>
      <c r="W61" s="149"/>
      <c r="X61" s="149"/>
      <c r="Y61" s="149"/>
    </row>
    <row r="62" spans="1:25" ht="12.75">
      <c r="A62" s="58"/>
      <c r="B62" s="59"/>
      <c r="C62" s="59"/>
      <c r="D62" s="59"/>
      <c r="E62" s="5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r="63" spans="1:25" ht="12.75">
      <c r="A63" s="58"/>
      <c r="B63" s="59"/>
      <c r="C63" s="59"/>
      <c r="D63" s="59"/>
      <c r="E63" s="5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r="64" spans="1:25" ht="12.75">
      <c r="A64" s="58"/>
      <c r="B64" s="59"/>
      <c r="C64" s="59"/>
      <c r="D64" s="59"/>
      <c r="E64" s="5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spans="1:25" ht="12.75">
      <c r="A65" s="58"/>
      <c r="B65" s="59"/>
      <c r="C65" s="59"/>
      <c r="D65" s="59"/>
      <c r="E65" s="5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r="66" spans="1:25" ht="12.75">
      <c r="A66" s="58"/>
      <c r="B66" s="59"/>
      <c r="C66" s="59"/>
      <c r="D66" s="59"/>
      <c r="E66" s="5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r="67" spans="1:25" ht="12.75">
      <c r="A67" s="58"/>
      <c r="B67" s="59"/>
      <c r="C67" s="59"/>
      <c r="D67" s="59"/>
      <c r="E67" s="5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r="68" spans="1:25" ht="12.75">
      <c r="A68" s="58"/>
      <c r="B68" s="59"/>
      <c r="C68" s="59"/>
      <c r="D68" s="59"/>
      <c r="E68" s="5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r="69" spans="1:25" ht="12.75">
      <c r="A69" s="58"/>
      <c r="B69" s="59"/>
      <c r="C69" s="59"/>
      <c r="D69" s="59"/>
      <c r="E69" s="5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r="70" spans="1:25" ht="12.75">
      <c r="A70" s="58"/>
      <c r="B70" s="59"/>
      <c r="C70" s="59"/>
      <c r="D70" s="59"/>
      <c r="E70" s="5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r="71" spans="1:25" ht="12.75">
      <c r="A71" s="58"/>
      <c r="B71" s="59"/>
      <c r="C71" s="59"/>
      <c r="D71" s="59"/>
      <c r="E71" s="5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spans="1:25" ht="12.75">
      <c r="A72" s="58"/>
      <c r="B72" s="59"/>
      <c r="C72" s="59"/>
      <c r="D72" s="59"/>
      <c r="E72" s="5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r="73" spans="1:25" ht="12.75">
      <c r="A73" s="58"/>
      <c r="B73" s="59"/>
      <c r="C73" s="59"/>
      <c r="D73" s="59"/>
      <c r="E73" s="5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2.75">
      <c r="A74" s="58"/>
      <c r="B74" s="59"/>
      <c r="C74" s="59"/>
      <c r="D74" s="59"/>
      <c r="E74" s="5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spans="1:25" ht="12.75">
      <c r="A75" s="58"/>
      <c r="B75" s="59"/>
      <c r="C75" s="59"/>
      <c r="D75" s="59"/>
      <c r="E75" s="5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spans="1:25" ht="12.75">
      <c r="A76" s="58"/>
      <c r="B76" s="59"/>
      <c r="C76" s="59"/>
      <c r="D76" s="59"/>
      <c r="E76" s="5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149"/>
      <c r="Q76" s="149"/>
      <c r="R76" s="149"/>
      <c r="S76" s="149"/>
      <c r="T76" s="149"/>
      <c r="U76" s="149"/>
      <c r="V76" s="149"/>
      <c r="W76" s="149"/>
      <c r="X76" s="149"/>
      <c r="Y76" s="149"/>
    </row>
    <row r="77" spans="1:25" ht="12.75">
      <c r="A77" s="58"/>
      <c r="B77" s="59"/>
      <c r="C77" s="59"/>
      <c r="D77" s="59"/>
      <c r="E77" s="5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149"/>
      <c r="Q77" s="149"/>
      <c r="R77" s="149"/>
      <c r="S77" s="149"/>
      <c r="T77" s="149"/>
      <c r="U77" s="149"/>
      <c r="V77" s="149"/>
      <c r="W77" s="149"/>
      <c r="X77" s="149"/>
      <c r="Y77" s="149"/>
    </row>
    <row r="78" spans="1:25" ht="12.75">
      <c r="A78" s="58"/>
      <c r="B78" s="59"/>
      <c r="C78" s="59"/>
      <c r="D78" s="59"/>
      <c r="E78" s="5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149"/>
      <c r="Q78" s="149"/>
      <c r="R78" s="149"/>
      <c r="S78" s="149"/>
      <c r="T78" s="149"/>
      <c r="U78" s="149"/>
      <c r="V78" s="149"/>
      <c r="W78" s="149"/>
      <c r="X78" s="149"/>
      <c r="Y78" s="149"/>
    </row>
    <row r="79" spans="1:25" ht="12.75">
      <c r="A79" s="58"/>
      <c r="B79" s="59"/>
      <c r="C79" s="59"/>
      <c r="D79" s="59"/>
      <c r="E79" s="5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149"/>
      <c r="Q79" s="149"/>
      <c r="R79" s="149"/>
      <c r="S79" s="149"/>
      <c r="T79" s="149"/>
      <c r="U79" s="149"/>
      <c r="V79" s="149"/>
      <c r="W79" s="149"/>
      <c r="X79" s="149"/>
      <c r="Y79" s="149"/>
    </row>
    <row r="80" spans="1:25" ht="12.75">
      <c r="A80" s="58"/>
      <c r="B80" s="59"/>
      <c r="C80" s="59"/>
      <c r="D80" s="59"/>
      <c r="E80" s="5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spans="1:25" ht="12.75">
      <c r="A81" s="58"/>
      <c r="B81" s="59"/>
      <c r="C81" s="59"/>
      <c r="D81" s="59"/>
      <c r="E81" s="5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spans="1:25" ht="12.75">
      <c r="A82" s="58"/>
      <c r="B82" s="59"/>
      <c r="C82" s="59"/>
      <c r="D82" s="59"/>
      <c r="E82" s="5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r="83" spans="1:25" ht="12.75">
      <c r="A83" s="58"/>
      <c r="B83" s="59"/>
      <c r="C83" s="59"/>
      <c r="D83" s="59"/>
      <c r="E83" s="5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5" ht="12.75">
      <c r="A84" s="58"/>
      <c r="B84" s="59"/>
      <c r="C84" s="59"/>
      <c r="D84" s="59"/>
      <c r="E84" s="5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r="85" spans="1:25" ht="12.75">
      <c r="A85" s="58"/>
      <c r="B85" s="59"/>
      <c r="C85" s="59"/>
      <c r="D85" s="59"/>
      <c r="E85" s="5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spans="1:25" ht="12.75">
      <c r="A86" s="58"/>
      <c r="B86" s="59"/>
      <c r="C86" s="59"/>
      <c r="D86" s="59"/>
      <c r="E86" s="5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r="87" spans="1:25" ht="12.75">
      <c r="A87" s="58"/>
      <c r="B87" s="59"/>
      <c r="C87" s="59"/>
      <c r="D87" s="59"/>
      <c r="E87" s="5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r="88" spans="1:25" ht="12.75">
      <c r="A88" s="58"/>
      <c r="B88" s="59"/>
      <c r="C88" s="59"/>
      <c r="D88" s="59"/>
      <c r="E88" s="5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r="89" spans="1:25" ht="12.75">
      <c r="A89" s="58"/>
      <c r="B89" s="59"/>
      <c r="C89" s="59"/>
      <c r="D89" s="59"/>
      <c r="E89" s="5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r="90" spans="1:25" ht="12.75">
      <c r="A90" s="58"/>
      <c r="B90" s="59"/>
      <c r="C90" s="59"/>
      <c r="D90" s="59"/>
      <c r="E90" s="5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r="91" spans="1:25" ht="12.75">
      <c r="A91" s="58"/>
      <c r="B91" s="59"/>
      <c r="C91" s="59"/>
      <c r="D91" s="59"/>
      <c r="E91" s="5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r="92" spans="1:25" ht="12.75">
      <c r="A92" s="58"/>
      <c r="B92" s="59"/>
      <c r="C92" s="59"/>
      <c r="D92" s="59"/>
      <c r="E92" s="5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r="93" spans="1:25" ht="12.75">
      <c r="A93" s="58"/>
      <c r="B93" s="59"/>
      <c r="C93" s="59"/>
      <c r="D93" s="59"/>
      <c r="E93" s="5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r="94" spans="1:25" ht="12.75">
      <c r="A94" s="58"/>
      <c r="B94" s="59"/>
      <c r="C94" s="59"/>
      <c r="D94" s="59"/>
      <c r="E94" s="5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r="95" spans="1:25" ht="12.75">
      <c r="A95" s="58"/>
      <c r="B95" s="59"/>
      <c r="C95" s="59"/>
      <c r="D95" s="59"/>
      <c r="E95" s="5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r="96" spans="1:25" ht="12.75">
      <c r="A96" s="58"/>
      <c r="B96" s="59"/>
      <c r="C96" s="59"/>
      <c r="D96" s="59"/>
      <c r="E96" s="5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spans="1:25" ht="12.75">
      <c r="A97" s="58"/>
      <c r="B97" s="59"/>
      <c r="C97" s="59"/>
      <c r="D97" s="59"/>
      <c r="E97" s="5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r="98" spans="1:25" ht="12.75">
      <c r="A98" s="58"/>
      <c r="B98" s="59"/>
      <c r="C98" s="59"/>
      <c r="D98" s="59"/>
      <c r="E98" s="5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r="99" spans="1:25" ht="12.75">
      <c r="A99" s="58"/>
      <c r="B99" s="59"/>
      <c r="C99" s="59"/>
      <c r="D99" s="59"/>
      <c r="E99" s="5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r="100" spans="1:25" ht="12.75">
      <c r="A100" s="58"/>
      <c r="B100" s="59"/>
      <c r="C100" s="59"/>
      <c r="D100" s="59"/>
      <c r="E100" s="5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r="101" spans="1:25" ht="12.75">
      <c r="A101" s="58"/>
      <c r="B101" s="59"/>
      <c r="C101" s="59"/>
      <c r="D101" s="59"/>
      <c r="E101" s="5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r="102" spans="1:25" ht="12.75">
      <c r="A102" s="58"/>
      <c r="B102" s="59"/>
      <c r="C102" s="59"/>
      <c r="D102" s="59"/>
      <c r="E102" s="5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r="103" spans="1:25" ht="12.75">
      <c r="A103" s="58"/>
      <c r="B103" s="59"/>
      <c r="C103" s="59"/>
      <c r="D103" s="59"/>
      <c r="E103" s="5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r="104" spans="1:25" ht="12.75">
      <c r="A104" s="58"/>
      <c r="B104" s="59"/>
      <c r="C104" s="59"/>
      <c r="D104" s="59"/>
      <c r="E104" s="5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r="105" spans="1:25" ht="12.75">
      <c r="A105" s="58"/>
      <c r="B105" s="59"/>
      <c r="C105" s="59"/>
      <c r="D105" s="59"/>
      <c r="E105" s="5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r="106" spans="1:25" ht="12.75">
      <c r="A106" s="58"/>
      <c r="B106" s="59"/>
      <c r="C106" s="59"/>
      <c r="D106" s="59"/>
      <c r="E106" s="5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r="107" spans="1:25" ht="12.75">
      <c r="A107" s="58"/>
      <c r="B107" s="59"/>
      <c r="C107" s="59"/>
      <c r="D107" s="59"/>
      <c r="E107" s="5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2.75">
      <c r="A108" s="58"/>
      <c r="B108" s="59"/>
      <c r="C108" s="59"/>
      <c r="D108" s="59"/>
      <c r="E108" s="5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spans="1:25" ht="12.75">
      <c r="A109" s="58"/>
      <c r="B109" s="59"/>
      <c r="C109" s="59"/>
      <c r="D109" s="59"/>
      <c r="E109" s="5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r="110" spans="1:25" ht="12.75">
      <c r="A110" s="58"/>
      <c r="B110" s="59"/>
      <c r="C110" s="59"/>
      <c r="D110" s="59"/>
      <c r="E110" s="5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r="111" spans="1:25" ht="12.75">
      <c r="A111" s="58"/>
      <c r="B111" s="59"/>
      <c r="C111" s="59"/>
      <c r="D111" s="59"/>
      <c r="E111" s="5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r="112" spans="1:25" ht="12.75">
      <c r="A112" s="58"/>
      <c r="B112" s="59"/>
      <c r="C112" s="59"/>
      <c r="D112" s="59"/>
      <c r="E112" s="5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r="113" spans="1:25" ht="12.75">
      <c r="A113" s="58"/>
      <c r="B113" s="59"/>
      <c r="C113" s="59"/>
      <c r="D113" s="59"/>
      <c r="E113" s="5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r="114" spans="1:25" ht="12.75">
      <c r="A114" s="58"/>
      <c r="B114" s="59"/>
      <c r="C114" s="59"/>
      <c r="D114" s="59"/>
      <c r="E114" s="5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r="115" spans="1:25" ht="12.75">
      <c r="A115" s="58"/>
      <c r="B115" s="59"/>
      <c r="C115" s="59"/>
      <c r="D115" s="59"/>
      <c r="E115" s="5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spans="1:25" ht="12.75">
      <c r="A116" s="58"/>
      <c r="B116" s="59"/>
      <c r="C116" s="59"/>
      <c r="D116" s="59"/>
      <c r="E116" s="5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spans="1:25" ht="12.75">
      <c r="A117" s="58"/>
      <c r="B117" s="59"/>
      <c r="C117" s="59"/>
      <c r="D117" s="59"/>
      <c r="E117" s="5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r="118" spans="1:25" ht="12.75">
      <c r="A118" s="58"/>
      <c r="B118" s="59"/>
      <c r="C118" s="59"/>
      <c r="D118" s="59"/>
      <c r="E118" s="5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r="119" spans="1:25" ht="12.75">
      <c r="A119" s="58"/>
      <c r="B119" s="59"/>
      <c r="C119" s="59"/>
      <c r="D119" s="59"/>
      <c r="E119" s="5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spans="1:25" ht="12.75">
      <c r="A120" s="58"/>
      <c r="B120" s="59"/>
      <c r="C120" s="59"/>
      <c r="D120" s="59"/>
      <c r="E120" s="5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spans="1:25" ht="12.75">
      <c r="A121" s="58"/>
      <c r="B121" s="59"/>
      <c r="C121" s="59"/>
      <c r="D121" s="59"/>
      <c r="E121" s="5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spans="1:25" ht="12.75">
      <c r="A122" s="58"/>
      <c r="B122" s="59"/>
      <c r="C122" s="59"/>
      <c r="D122" s="59"/>
      <c r="E122" s="5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</row>
    <row r="123" spans="1:25" ht="12.75">
      <c r="A123" s="58"/>
      <c r="B123" s="59"/>
      <c r="C123" s="59"/>
      <c r="D123" s="59"/>
      <c r="E123" s="5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</row>
    <row r="124" spans="1:25" ht="12.75">
      <c r="A124" s="58"/>
      <c r="B124" s="59"/>
      <c r="C124" s="59"/>
      <c r="D124" s="59"/>
      <c r="E124" s="5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</row>
    <row r="125" spans="1:25" ht="12.75">
      <c r="A125" s="58"/>
      <c r="B125" s="59"/>
      <c r="C125" s="59"/>
      <c r="D125" s="59"/>
      <c r="E125" s="5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</row>
    <row r="126" spans="1:25" ht="12.75">
      <c r="A126" s="58"/>
      <c r="B126" s="59"/>
      <c r="C126" s="59"/>
      <c r="D126" s="59"/>
      <c r="E126" s="5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</row>
    <row r="127" spans="1:25" ht="12.75">
      <c r="A127" s="58"/>
      <c r="B127" s="59"/>
      <c r="C127" s="59"/>
      <c r="D127" s="59"/>
      <c r="E127" s="5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</row>
    <row r="128" spans="1:25" ht="12.75">
      <c r="A128" s="58"/>
      <c r="B128" s="59"/>
      <c r="C128" s="59"/>
      <c r="D128" s="59"/>
      <c r="E128" s="5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</row>
    <row r="129" spans="1:25" ht="12.75">
      <c r="A129" s="58"/>
      <c r="B129" s="59"/>
      <c r="C129" s="59"/>
      <c r="D129" s="59"/>
      <c r="E129" s="5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</row>
    <row r="130" spans="1:25" ht="12.75">
      <c r="A130" s="58"/>
      <c r="B130" s="59"/>
      <c r="C130" s="59"/>
      <c r="D130" s="59"/>
      <c r="E130" s="5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</row>
    <row r="131" spans="1:25" ht="12.75">
      <c r="A131" s="58"/>
      <c r="B131" s="59"/>
      <c r="C131" s="59"/>
      <c r="D131" s="59"/>
      <c r="E131" s="5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</row>
    <row r="132" spans="1:25" ht="12.75">
      <c r="A132" s="58"/>
      <c r="B132" s="59"/>
      <c r="C132" s="59"/>
      <c r="D132" s="59"/>
      <c r="E132" s="5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</row>
    <row r="133" spans="1:25" ht="12.75">
      <c r="A133" s="58"/>
      <c r="B133" s="59"/>
      <c r="C133" s="59"/>
      <c r="D133" s="59"/>
      <c r="E133" s="5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</row>
    <row r="134" spans="1:25" ht="12.75">
      <c r="A134" s="58"/>
      <c r="B134" s="59"/>
      <c r="C134" s="59"/>
      <c r="D134" s="59"/>
      <c r="E134" s="5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</row>
    <row r="135" spans="1:25" ht="12.75">
      <c r="A135" s="58"/>
      <c r="B135" s="59"/>
      <c r="C135" s="59"/>
      <c r="D135" s="59"/>
      <c r="E135" s="5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</row>
    <row r="136" spans="1:25" ht="12.75">
      <c r="A136" s="58"/>
      <c r="B136" s="59"/>
      <c r="C136" s="59"/>
      <c r="D136" s="59"/>
      <c r="E136" s="5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</row>
    <row r="137" spans="1:25" ht="12.75">
      <c r="A137" s="58"/>
      <c r="B137" s="59"/>
      <c r="C137" s="59"/>
      <c r="D137" s="59"/>
      <c r="E137" s="5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</row>
    <row r="138" spans="1:25" ht="12.75">
      <c r="A138" s="58"/>
      <c r="B138" s="59"/>
      <c r="C138" s="59"/>
      <c r="D138" s="59"/>
      <c r="E138" s="5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</row>
    <row r="139" spans="1:25" ht="12.75">
      <c r="A139" s="58"/>
      <c r="B139" s="59"/>
      <c r="C139" s="59"/>
      <c r="D139" s="59"/>
      <c r="E139" s="5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</row>
    <row r="140" spans="1:25" ht="12.75">
      <c r="A140" s="58"/>
      <c r="B140" s="59"/>
      <c r="C140" s="59"/>
      <c r="D140" s="59"/>
      <c r="E140" s="5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</row>
    <row r="141" spans="1:25" ht="12.75">
      <c r="A141" s="58"/>
      <c r="B141" s="59"/>
      <c r="C141" s="59"/>
      <c r="D141" s="59"/>
      <c r="E141" s="5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ht="12.75">
      <c r="A142" s="58"/>
      <c r="B142" s="59"/>
      <c r="C142" s="59"/>
      <c r="D142" s="59"/>
      <c r="E142" s="5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</row>
    <row r="143" spans="1:25" ht="12.75">
      <c r="A143" s="58"/>
      <c r="B143" s="59"/>
      <c r="C143" s="59"/>
      <c r="D143" s="59"/>
      <c r="E143" s="5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</row>
    <row r="144" spans="1:25" ht="12.75">
      <c r="A144" s="58"/>
      <c r="B144" s="59"/>
      <c r="C144" s="59"/>
      <c r="D144" s="59"/>
      <c r="E144" s="5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</row>
    <row r="145" spans="1:25" ht="12.75">
      <c r="A145" s="58"/>
      <c r="B145" s="59"/>
      <c r="C145" s="59"/>
      <c r="D145" s="59"/>
      <c r="E145" s="5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r="146" spans="1:25" ht="12.75">
      <c r="A146" s="58"/>
      <c r="B146" s="59"/>
      <c r="C146" s="59"/>
      <c r="D146" s="59"/>
      <c r="E146" s="5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</row>
    <row r="147" spans="1:25" ht="12.75">
      <c r="A147" s="58"/>
      <c r="B147" s="59"/>
      <c r="C147" s="59"/>
      <c r="D147" s="59"/>
      <c r="E147" s="5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</row>
    <row r="148" spans="1:25" ht="12.75">
      <c r="A148" s="58"/>
      <c r="B148" s="59"/>
      <c r="C148" s="59"/>
      <c r="D148" s="59"/>
      <c r="E148" s="5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</row>
    <row r="149" spans="1:25" ht="12.75">
      <c r="A149" s="58"/>
      <c r="B149" s="59"/>
      <c r="C149" s="59"/>
      <c r="D149" s="59"/>
      <c r="E149" s="5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</row>
    <row r="150" spans="1:25" ht="12.75">
      <c r="A150" s="58"/>
      <c r="B150" s="59"/>
      <c r="C150" s="59"/>
      <c r="D150" s="59"/>
      <c r="E150" s="5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</row>
    <row r="151" spans="1:25" ht="12.75">
      <c r="A151" s="58"/>
      <c r="B151" s="59"/>
      <c r="C151" s="59"/>
      <c r="D151" s="59"/>
      <c r="E151" s="5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</row>
    <row r="152" spans="1:25" ht="12.75">
      <c r="A152" s="58"/>
      <c r="B152" s="59"/>
      <c r="C152" s="59"/>
      <c r="D152" s="59"/>
      <c r="E152" s="5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</row>
    <row r="153" spans="1:25" ht="12.75">
      <c r="A153" s="58"/>
      <c r="B153" s="59"/>
      <c r="C153" s="59"/>
      <c r="D153" s="59"/>
      <c r="E153" s="5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r="154" spans="1:25" ht="12.75">
      <c r="A154" s="58"/>
      <c r="B154" s="59"/>
      <c r="C154" s="59"/>
      <c r="D154" s="59"/>
      <c r="E154" s="5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</row>
    <row r="155" spans="1:25" ht="12.75">
      <c r="A155" s="58"/>
      <c r="B155" s="59"/>
      <c r="C155" s="59"/>
      <c r="D155" s="59"/>
      <c r="E155" s="5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</row>
    <row r="156" spans="1:25" ht="12.75">
      <c r="A156" s="58"/>
      <c r="B156" s="59"/>
      <c r="C156" s="59"/>
      <c r="D156" s="59"/>
      <c r="E156" s="5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</row>
    <row r="157" spans="1:25" ht="12.75">
      <c r="A157" s="58"/>
      <c r="B157" s="59"/>
      <c r="C157" s="59"/>
      <c r="D157" s="59"/>
      <c r="E157" s="5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</row>
    <row r="158" spans="1:25" ht="12.75">
      <c r="A158" s="58"/>
      <c r="B158" s="59"/>
      <c r="C158" s="59"/>
      <c r="D158" s="59"/>
      <c r="E158" s="5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</row>
    <row r="159" spans="1:25" ht="12.75">
      <c r="A159" s="58"/>
      <c r="B159" s="59"/>
      <c r="C159" s="59"/>
      <c r="D159" s="59"/>
      <c r="E159" s="5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</row>
    <row r="160" spans="1:25" ht="12.75">
      <c r="A160" s="58"/>
      <c r="B160" s="59"/>
      <c r="C160" s="59"/>
      <c r="D160" s="59"/>
      <c r="E160" s="5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</row>
    <row r="161" spans="1:25" ht="12.75">
      <c r="A161" s="58"/>
      <c r="B161" s="59"/>
      <c r="C161" s="59"/>
      <c r="D161" s="59"/>
      <c r="E161" s="5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</row>
    <row r="162" spans="1:25" ht="12.75">
      <c r="A162" s="58"/>
      <c r="B162" s="59"/>
      <c r="C162" s="59"/>
      <c r="D162" s="59"/>
      <c r="E162" s="5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</row>
    <row r="163" spans="1:25" ht="12.75">
      <c r="A163" s="58"/>
      <c r="B163" s="59"/>
      <c r="C163" s="59"/>
      <c r="D163" s="59"/>
      <c r="E163" s="5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</row>
    <row r="164" spans="1:25" ht="12.75">
      <c r="A164" s="58"/>
      <c r="B164" s="59"/>
      <c r="C164" s="59"/>
      <c r="D164" s="59"/>
      <c r="E164" s="5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</row>
    <row r="165" spans="1:25" ht="12.75">
      <c r="A165" s="58"/>
      <c r="B165" s="59"/>
      <c r="C165" s="59"/>
      <c r="D165" s="59"/>
      <c r="E165" s="5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</row>
    <row r="166" spans="1:25" ht="12.75">
      <c r="A166" s="58"/>
      <c r="B166" s="59"/>
      <c r="C166" s="59"/>
      <c r="D166" s="59"/>
      <c r="E166" s="5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</row>
    <row r="167" spans="1:25" ht="12.75">
      <c r="A167" s="58"/>
      <c r="B167" s="59"/>
      <c r="C167" s="59"/>
      <c r="D167" s="59"/>
      <c r="E167" s="5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</row>
    <row r="168" spans="1:25" ht="12.75">
      <c r="A168" s="58"/>
      <c r="B168" s="59"/>
      <c r="C168" s="59"/>
      <c r="D168" s="59"/>
      <c r="E168" s="5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</row>
    <row r="169" spans="1:25" ht="12.75">
      <c r="A169" s="58"/>
      <c r="B169" s="59"/>
      <c r="C169" s="59"/>
      <c r="D169" s="59"/>
      <c r="E169" s="5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</row>
    <row r="170" spans="1:25" ht="12.75">
      <c r="A170" s="58"/>
      <c r="B170" s="59"/>
      <c r="C170" s="59"/>
      <c r="D170" s="59"/>
      <c r="E170" s="5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</row>
    <row r="171" spans="1:25" ht="12.75">
      <c r="A171" s="58"/>
      <c r="B171" s="59"/>
      <c r="C171" s="59"/>
      <c r="D171" s="59"/>
      <c r="E171" s="5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</row>
    <row r="172" spans="1:25" ht="12.75">
      <c r="A172" s="58"/>
      <c r="B172" s="59"/>
      <c r="C172" s="59"/>
      <c r="D172" s="59"/>
      <c r="E172" s="5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</row>
    <row r="173" spans="1:25" ht="12.75">
      <c r="A173" s="58"/>
      <c r="B173" s="59"/>
      <c r="C173" s="59"/>
      <c r="D173" s="59"/>
      <c r="E173" s="5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</row>
    <row r="174" spans="1:25" ht="12.75">
      <c r="A174" s="58"/>
      <c r="B174" s="59"/>
      <c r="C174" s="59"/>
      <c r="D174" s="59"/>
      <c r="E174" s="5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</row>
    <row r="175" spans="1:25" ht="12.75">
      <c r="A175" s="58"/>
      <c r="B175" s="59"/>
      <c r="C175" s="59"/>
      <c r="D175" s="59"/>
      <c r="E175" s="5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spans="1:25" ht="12.75">
      <c r="A176" s="58"/>
      <c r="B176" s="59"/>
      <c r="C176" s="59"/>
      <c r="D176" s="59"/>
      <c r="E176" s="5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</row>
    <row r="177" spans="1:25" ht="12.75">
      <c r="A177" s="58"/>
      <c r="B177" s="59"/>
      <c r="C177" s="59"/>
      <c r="D177" s="59"/>
      <c r="E177" s="5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</row>
    <row r="178" spans="1:25" ht="12.75">
      <c r="A178" s="58"/>
      <c r="B178" s="59"/>
      <c r="C178" s="59"/>
      <c r="D178" s="59"/>
      <c r="E178" s="5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</row>
    <row r="179" spans="1:25" ht="12.75">
      <c r="A179" s="58"/>
      <c r="B179" s="59"/>
      <c r="C179" s="59"/>
      <c r="D179" s="59"/>
      <c r="E179" s="5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</row>
    <row r="180" spans="1:25" ht="12.75">
      <c r="A180" s="58"/>
      <c r="B180" s="59"/>
      <c r="C180" s="59"/>
      <c r="D180" s="59"/>
      <c r="E180" s="5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</row>
    <row r="181" spans="1:25" ht="12.75">
      <c r="A181" s="58"/>
      <c r="B181" s="59"/>
      <c r="C181" s="59"/>
      <c r="D181" s="59"/>
      <c r="E181" s="5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</row>
    <row r="182" spans="1:25" ht="12.75">
      <c r="A182" s="58"/>
      <c r="B182" s="59"/>
      <c r="C182" s="59"/>
      <c r="D182" s="59"/>
      <c r="E182" s="5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</row>
    <row r="183" spans="1:25" ht="12.75">
      <c r="A183" s="58"/>
      <c r="B183" s="59"/>
      <c r="C183" s="59"/>
      <c r="D183" s="59"/>
      <c r="E183" s="5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spans="1:25" ht="12.75">
      <c r="A184" s="58"/>
      <c r="B184" s="59"/>
      <c r="C184" s="59"/>
      <c r="D184" s="59"/>
      <c r="E184" s="5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r="185" spans="1:25" ht="12.75">
      <c r="A185" s="58"/>
      <c r="B185" s="59"/>
      <c r="C185" s="59"/>
      <c r="D185" s="59"/>
      <c r="E185" s="5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</row>
    <row r="186" spans="1:25" ht="12.75">
      <c r="A186" s="58"/>
      <c r="B186" s="59"/>
      <c r="C186" s="59"/>
      <c r="D186" s="59"/>
      <c r="E186" s="5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</row>
    <row r="187" spans="1:25" ht="12.75">
      <c r="A187" s="58"/>
      <c r="B187" s="59"/>
      <c r="C187" s="59"/>
      <c r="D187" s="59"/>
      <c r="E187" s="5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</row>
    <row r="188" spans="1:25" ht="12.75">
      <c r="A188" s="58"/>
      <c r="B188" s="59"/>
      <c r="C188" s="59"/>
      <c r="D188" s="59"/>
      <c r="E188" s="5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</row>
    <row r="189" spans="1:25" ht="12.75">
      <c r="A189" s="58"/>
      <c r="B189" s="59"/>
      <c r="C189" s="59"/>
      <c r="D189" s="59"/>
      <c r="E189" s="5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</row>
    <row r="190" spans="1:25" ht="12.75">
      <c r="A190" s="58"/>
      <c r="B190" s="59"/>
      <c r="C190" s="59"/>
      <c r="D190" s="59"/>
      <c r="E190" s="5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</row>
    <row r="191" spans="1:25" ht="12.75">
      <c r="A191" s="58"/>
      <c r="B191" s="59"/>
      <c r="C191" s="59"/>
      <c r="D191" s="59"/>
      <c r="E191" s="5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</row>
    <row r="192" spans="1:25" ht="12.75">
      <c r="A192" s="58"/>
      <c r="B192" s="59"/>
      <c r="C192" s="59"/>
      <c r="D192" s="59"/>
      <c r="E192" s="5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</row>
    <row r="193" spans="1:25" ht="12.75">
      <c r="A193" s="58"/>
      <c r="B193" s="59"/>
      <c r="C193" s="59"/>
      <c r="D193" s="59"/>
      <c r="E193" s="5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</row>
    <row r="194" spans="1:25" ht="12.75">
      <c r="A194" s="58"/>
      <c r="B194" s="59"/>
      <c r="C194" s="59"/>
      <c r="D194" s="59"/>
      <c r="E194" s="5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</row>
    <row r="195" spans="1:25" ht="12.75">
      <c r="A195" s="58"/>
      <c r="B195" s="59"/>
      <c r="C195" s="59"/>
      <c r="D195" s="59"/>
      <c r="E195" s="5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</row>
    <row r="196" spans="1:25" ht="12.75">
      <c r="A196" s="58"/>
      <c r="B196" s="59"/>
      <c r="C196" s="59"/>
      <c r="D196" s="59"/>
      <c r="E196" s="5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</row>
    <row r="197" spans="1:25" ht="12.75">
      <c r="A197" s="58"/>
      <c r="B197" s="59"/>
      <c r="C197" s="59"/>
      <c r="D197" s="59"/>
      <c r="E197" s="5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</row>
    <row r="198" spans="1:25" ht="12.75">
      <c r="A198" s="58"/>
      <c r="B198" s="59"/>
      <c r="C198" s="59"/>
      <c r="D198" s="59"/>
      <c r="E198" s="5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</row>
    <row r="199" spans="1:25" ht="12.75">
      <c r="A199" s="58"/>
      <c r="B199" s="59"/>
      <c r="C199" s="59"/>
      <c r="D199" s="59"/>
      <c r="E199" s="5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</row>
    <row r="200" spans="1:25" ht="12.75">
      <c r="A200" s="58"/>
      <c r="B200" s="59"/>
      <c r="C200" s="59"/>
      <c r="D200" s="59"/>
      <c r="E200" s="5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</row>
    <row r="201" spans="1:25" ht="12.75">
      <c r="A201" s="58"/>
      <c r="B201" s="59"/>
      <c r="C201" s="59"/>
      <c r="D201" s="59"/>
      <c r="E201" s="5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</row>
    <row r="202" spans="1:25" ht="12.75">
      <c r="A202" s="58"/>
      <c r="B202" s="59"/>
      <c r="C202" s="59"/>
      <c r="D202" s="59"/>
      <c r="E202" s="5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</row>
    <row r="203" spans="1:25" ht="12.75">
      <c r="A203" s="58"/>
      <c r="B203" s="59"/>
      <c r="C203" s="59"/>
      <c r="D203" s="59"/>
      <c r="E203" s="5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</row>
    <row r="204" spans="1:25" ht="12.75">
      <c r="A204" s="58"/>
      <c r="B204" s="59"/>
      <c r="C204" s="59"/>
      <c r="D204" s="59"/>
      <c r="E204" s="5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</row>
    <row r="205" spans="1:25" ht="12.75">
      <c r="A205" s="58"/>
      <c r="B205" s="59"/>
      <c r="C205" s="59"/>
      <c r="D205" s="59"/>
      <c r="E205" s="5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</row>
    <row r="206" spans="1:25" ht="12.75">
      <c r="A206" s="58"/>
      <c r="B206" s="59"/>
      <c r="C206" s="59"/>
      <c r="D206" s="59"/>
      <c r="E206" s="5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</row>
    <row r="207" spans="1:25" ht="12.75">
      <c r="A207" s="58"/>
      <c r="B207" s="59"/>
      <c r="C207" s="59"/>
      <c r="D207" s="59"/>
      <c r="E207" s="5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</row>
    <row r="208" spans="1:25" ht="12.75">
      <c r="A208" s="58"/>
      <c r="B208" s="59"/>
      <c r="C208" s="59"/>
      <c r="D208" s="59"/>
      <c r="E208" s="5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</row>
    <row r="209" spans="1:25" ht="12.75">
      <c r="A209" s="58"/>
      <c r="B209" s="59"/>
      <c r="C209" s="59"/>
      <c r="D209" s="59"/>
      <c r="E209" s="5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spans="1:25" ht="12.75">
      <c r="A210" s="58"/>
      <c r="B210" s="59"/>
      <c r="C210" s="59"/>
      <c r="D210" s="59"/>
      <c r="E210" s="5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spans="1:25" ht="12.75">
      <c r="A211" s="58"/>
      <c r="B211" s="59"/>
      <c r="C211" s="59"/>
      <c r="D211" s="59"/>
      <c r="E211" s="5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</row>
    <row r="212" spans="1:25" ht="12.75">
      <c r="A212" s="58"/>
      <c r="B212" s="59"/>
      <c r="C212" s="59"/>
      <c r="D212" s="59"/>
      <c r="E212" s="5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</row>
    <row r="213" spans="1:25" ht="12.75">
      <c r="A213" s="58"/>
      <c r="B213" s="59"/>
      <c r="C213" s="59"/>
      <c r="D213" s="59"/>
      <c r="E213" s="5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</row>
    <row r="214" spans="1:25" ht="12.75">
      <c r="A214" s="58"/>
      <c r="B214" s="59"/>
      <c r="C214" s="59"/>
      <c r="D214" s="59"/>
      <c r="E214" s="5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</row>
    <row r="215" spans="1:25" ht="12.75">
      <c r="A215" s="58"/>
      <c r="B215" s="59"/>
      <c r="C215" s="59"/>
      <c r="D215" s="59"/>
      <c r="E215" s="5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</row>
    <row r="216" spans="1:25" ht="12.75">
      <c r="A216" s="58"/>
      <c r="B216" s="59"/>
      <c r="C216" s="59"/>
      <c r="D216" s="59"/>
      <c r="E216" s="5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</row>
    <row r="217" spans="1:25" ht="12.75">
      <c r="A217" s="58"/>
      <c r="B217" s="59"/>
      <c r="C217" s="59"/>
      <c r="D217" s="59"/>
      <c r="E217" s="5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</row>
    <row r="218" spans="1:25" ht="12.75">
      <c r="A218" s="58"/>
      <c r="B218" s="59"/>
      <c r="C218" s="59"/>
      <c r="D218" s="59"/>
      <c r="E218" s="5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</row>
    <row r="219" spans="1:25" ht="12.75">
      <c r="A219" s="58"/>
      <c r="B219" s="59"/>
      <c r="C219" s="59"/>
      <c r="D219" s="59"/>
      <c r="E219" s="5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</row>
    <row r="220" spans="1:25" ht="12.75">
      <c r="A220" s="58"/>
      <c r="B220" s="59"/>
      <c r="C220" s="59"/>
      <c r="D220" s="59"/>
      <c r="E220" s="5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</row>
    <row r="221" spans="1:25" ht="12.75">
      <c r="A221" s="58"/>
      <c r="B221" s="59"/>
      <c r="C221" s="59"/>
      <c r="D221" s="59"/>
      <c r="E221" s="5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</row>
    <row r="222" spans="1:25" ht="12.75">
      <c r="A222" s="58"/>
      <c r="B222" s="59"/>
      <c r="C222" s="59"/>
      <c r="D222" s="59"/>
      <c r="E222" s="5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</row>
    <row r="223" spans="1:25" ht="12.75">
      <c r="A223" s="58"/>
      <c r="B223" s="59"/>
      <c r="C223" s="59"/>
      <c r="D223" s="59"/>
      <c r="E223" s="5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</row>
    <row r="224" spans="1:25" ht="12.75">
      <c r="A224" s="58"/>
      <c r="B224" s="59"/>
      <c r="C224" s="59"/>
      <c r="D224" s="59"/>
      <c r="E224" s="5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</row>
    <row r="225" spans="1:25" ht="12.75">
      <c r="A225" s="58"/>
      <c r="B225" s="59"/>
      <c r="C225" s="59"/>
      <c r="D225" s="59"/>
      <c r="E225" s="5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</row>
    <row r="226" spans="1:25" ht="12.75">
      <c r="A226" s="58"/>
      <c r="B226" s="59"/>
      <c r="C226" s="59"/>
      <c r="D226" s="59"/>
      <c r="E226" s="5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</row>
    <row r="227" spans="1:25" ht="12.75">
      <c r="A227" s="58"/>
      <c r="B227" s="59"/>
      <c r="C227" s="59"/>
      <c r="D227" s="59"/>
      <c r="E227" s="5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</row>
    <row r="228" spans="1:25" ht="12.75">
      <c r="A228" s="58"/>
      <c r="B228" s="59"/>
      <c r="C228" s="59"/>
      <c r="D228" s="59"/>
      <c r="E228" s="5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</row>
    <row r="229" spans="1:25" ht="12.75">
      <c r="A229" s="58"/>
      <c r="B229" s="59"/>
      <c r="C229" s="59"/>
      <c r="D229" s="59"/>
      <c r="E229" s="5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</row>
    <row r="230" spans="1:25" ht="12.75">
      <c r="A230" s="58"/>
      <c r="B230" s="59"/>
      <c r="C230" s="59"/>
      <c r="D230" s="59"/>
      <c r="E230" s="5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</row>
    <row r="231" spans="1:25" ht="12.75">
      <c r="A231" s="58"/>
      <c r="B231" s="59"/>
      <c r="C231" s="59"/>
      <c r="D231" s="59"/>
      <c r="E231" s="5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</row>
    <row r="232" spans="1:25" ht="12.75">
      <c r="A232" s="58"/>
      <c r="B232" s="59"/>
      <c r="C232" s="59"/>
      <c r="D232" s="59"/>
      <c r="E232" s="5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</row>
    <row r="233" spans="1:25" ht="12.75">
      <c r="A233" s="58"/>
      <c r="B233" s="59"/>
      <c r="C233" s="59"/>
      <c r="D233" s="59"/>
      <c r="E233" s="5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</row>
    <row r="234" spans="1:25" ht="12.75">
      <c r="A234" s="58"/>
      <c r="B234" s="59"/>
      <c r="C234" s="59"/>
      <c r="D234" s="59"/>
      <c r="E234" s="5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</row>
    <row r="235" spans="1:25" ht="12.75">
      <c r="A235" s="58"/>
      <c r="B235" s="59"/>
      <c r="C235" s="59"/>
      <c r="D235" s="59"/>
      <c r="E235" s="5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</row>
    <row r="236" spans="1:25" ht="12.75">
      <c r="A236" s="58"/>
      <c r="B236" s="59"/>
      <c r="C236" s="59"/>
      <c r="D236" s="59"/>
      <c r="E236" s="5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</row>
    <row r="237" spans="1:25" ht="12.75">
      <c r="A237" s="58"/>
      <c r="B237" s="59"/>
      <c r="C237" s="59"/>
      <c r="D237" s="59"/>
      <c r="E237" s="5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</row>
    <row r="238" spans="1:25" ht="12.75">
      <c r="A238" s="58"/>
      <c r="B238" s="59"/>
      <c r="C238" s="59"/>
      <c r="D238" s="59"/>
      <c r="E238" s="5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</row>
    <row r="239" spans="1:25" ht="12.75">
      <c r="A239" s="58"/>
      <c r="B239" s="59"/>
      <c r="C239" s="59"/>
      <c r="D239" s="59"/>
      <c r="E239" s="5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</row>
    <row r="240" spans="1:25" ht="12.75">
      <c r="A240" s="58"/>
      <c r="B240" s="59"/>
      <c r="C240" s="59"/>
      <c r="D240" s="59"/>
      <c r="E240" s="5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</row>
    <row r="241" spans="1:25" ht="12.75">
      <c r="A241" s="58"/>
      <c r="B241" s="59"/>
      <c r="C241" s="59"/>
      <c r="D241" s="59"/>
      <c r="E241" s="5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</row>
    <row r="242" spans="1:25" ht="12.75">
      <c r="A242" s="58"/>
      <c r="B242" s="59"/>
      <c r="C242" s="59"/>
      <c r="D242" s="59"/>
      <c r="E242" s="5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1:25" ht="12.75">
      <c r="A243" s="58"/>
      <c r="B243" s="59"/>
      <c r="C243" s="59"/>
      <c r="D243" s="59"/>
      <c r="E243" s="5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</row>
    <row r="244" spans="1:25" ht="12.75">
      <c r="A244" s="58"/>
      <c r="B244" s="59"/>
      <c r="C244" s="59"/>
      <c r="D244" s="59"/>
      <c r="E244" s="5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</row>
    <row r="245" spans="1:25" ht="12.75">
      <c r="A245" s="58"/>
      <c r="B245" s="59"/>
      <c r="C245" s="59"/>
      <c r="D245" s="59"/>
      <c r="E245" s="5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1:25" ht="12.75">
      <c r="A246" s="58"/>
      <c r="B246" s="59"/>
      <c r="C246" s="59"/>
      <c r="D246" s="59"/>
      <c r="E246" s="5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</row>
    <row r="247" spans="1:25" ht="12.75">
      <c r="A247" s="58"/>
      <c r="B247" s="59"/>
      <c r="C247" s="59"/>
      <c r="D247" s="59"/>
      <c r="E247" s="5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</row>
    <row r="248" spans="1:25" ht="12.75">
      <c r="A248" s="58"/>
      <c r="B248" s="59"/>
      <c r="C248" s="59"/>
      <c r="D248" s="59"/>
      <c r="E248" s="5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</row>
    <row r="249" spans="1:25" ht="12.75">
      <c r="A249" s="58"/>
      <c r="B249" s="59"/>
      <c r="C249" s="59"/>
      <c r="D249" s="59"/>
      <c r="E249" s="5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</row>
    <row r="250" spans="1:25" ht="12.75">
      <c r="A250" s="58"/>
      <c r="B250" s="59"/>
      <c r="C250" s="59"/>
      <c r="D250" s="59"/>
      <c r="E250" s="5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</row>
    <row r="251" spans="1:25" ht="12.75">
      <c r="A251" s="58"/>
      <c r="B251" s="59"/>
      <c r="C251" s="59"/>
      <c r="D251" s="59"/>
      <c r="E251" s="5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</row>
    <row r="252" spans="1:25" ht="12.75">
      <c r="A252" s="58"/>
      <c r="B252" s="59"/>
      <c r="C252" s="59"/>
      <c r="D252" s="59"/>
      <c r="E252" s="5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</row>
    <row r="253" spans="1:25" ht="12.75">
      <c r="A253" s="58"/>
      <c r="B253" s="59"/>
      <c r="C253" s="59"/>
      <c r="D253" s="59"/>
      <c r="E253" s="5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</row>
    <row r="254" spans="1:25" ht="12.75">
      <c r="A254" s="58"/>
      <c r="B254" s="59"/>
      <c r="C254" s="59"/>
      <c r="D254" s="59"/>
      <c r="E254" s="5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</row>
    <row r="255" spans="1:25" ht="12.75">
      <c r="A255" s="58"/>
      <c r="B255" s="59"/>
      <c r="C255" s="59"/>
      <c r="D255" s="59"/>
      <c r="E255" s="5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spans="1:25" ht="12.75">
      <c r="A256" s="58"/>
      <c r="B256" s="59"/>
      <c r="C256" s="59"/>
      <c r="D256" s="59"/>
      <c r="E256" s="5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</row>
    <row r="257" spans="1:25" ht="12.75">
      <c r="A257" s="58"/>
      <c r="B257" s="59"/>
      <c r="C257" s="59"/>
      <c r="D257" s="59"/>
      <c r="E257" s="5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</row>
    <row r="258" spans="1:25" ht="12.75">
      <c r="A258" s="58"/>
      <c r="B258" s="59"/>
      <c r="C258" s="59"/>
      <c r="D258" s="59"/>
      <c r="E258" s="5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</row>
    <row r="259" spans="1:25" ht="12.75">
      <c r="A259" s="58"/>
      <c r="B259" s="59"/>
      <c r="C259" s="59"/>
      <c r="D259" s="59"/>
      <c r="E259" s="5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</row>
    <row r="260" spans="1:25" ht="12.75">
      <c r="A260" s="58"/>
      <c r="B260" s="59"/>
      <c r="C260" s="59"/>
      <c r="D260" s="59"/>
      <c r="E260" s="5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</row>
    <row r="261" spans="1:25" ht="12.75">
      <c r="A261" s="58"/>
      <c r="B261" s="59"/>
      <c r="C261" s="59"/>
      <c r="D261" s="59"/>
      <c r="E261" s="5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</row>
    <row r="262" spans="1:25" ht="12.75">
      <c r="A262" s="58"/>
      <c r="B262" s="59"/>
      <c r="C262" s="59"/>
      <c r="D262" s="59"/>
      <c r="E262" s="5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</row>
    <row r="263" spans="1:25" ht="12.75">
      <c r="A263" s="58"/>
      <c r="B263" s="59"/>
      <c r="C263" s="59"/>
      <c r="D263" s="59"/>
      <c r="E263" s="5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</row>
    <row r="264" spans="1:25" ht="12.75">
      <c r="A264" s="58"/>
      <c r="B264" s="59"/>
      <c r="C264" s="59"/>
      <c r="D264" s="59"/>
      <c r="E264" s="5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</row>
    <row r="265" spans="1:25" ht="12.75">
      <c r="A265" s="58"/>
      <c r="B265" s="59"/>
      <c r="C265" s="59"/>
      <c r="D265" s="59"/>
      <c r="E265" s="5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</row>
    <row r="266" spans="1:25" ht="12.75">
      <c r="A266" s="58"/>
      <c r="B266" s="59"/>
      <c r="C266" s="59"/>
      <c r="D266" s="59"/>
      <c r="E266" s="5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</row>
    <row r="267" spans="1:25" ht="12.75">
      <c r="A267" s="58"/>
      <c r="B267" s="59"/>
      <c r="C267" s="59"/>
      <c r="D267" s="59"/>
      <c r="E267" s="5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</row>
    <row r="268" spans="1:25" ht="12.75">
      <c r="A268" s="58"/>
      <c r="B268" s="59"/>
      <c r="C268" s="59"/>
      <c r="D268" s="59"/>
      <c r="E268" s="5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</row>
    <row r="269" spans="1:25" ht="12.75">
      <c r="A269" s="58"/>
      <c r="B269" s="59"/>
      <c r="C269" s="59"/>
      <c r="D269" s="59"/>
      <c r="E269" s="5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</row>
    <row r="270" spans="1:25" ht="12.75">
      <c r="A270" s="58"/>
      <c r="B270" s="59"/>
      <c r="C270" s="59"/>
      <c r="D270" s="59"/>
      <c r="E270" s="5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</row>
    <row r="271" spans="1:25" ht="12.75">
      <c r="A271" s="58"/>
      <c r="B271" s="59"/>
      <c r="C271" s="59"/>
      <c r="D271" s="59"/>
      <c r="E271" s="5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</row>
    <row r="272" spans="1:25" ht="12.75">
      <c r="A272" s="58"/>
      <c r="B272" s="59"/>
      <c r="C272" s="59"/>
      <c r="D272" s="59"/>
      <c r="E272" s="5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</row>
    <row r="273" spans="1:25" ht="12.75">
      <c r="A273" s="58"/>
      <c r="B273" s="59"/>
      <c r="C273" s="59"/>
      <c r="D273" s="59"/>
      <c r="E273" s="5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</row>
    <row r="274" spans="1:25" ht="12.75">
      <c r="A274" s="58"/>
      <c r="B274" s="59"/>
      <c r="C274" s="59"/>
      <c r="D274" s="59"/>
      <c r="E274" s="5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</row>
    <row r="275" spans="1:25" ht="12.75">
      <c r="A275" s="58"/>
      <c r="B275" s="59"/>
      <c r="C275" s="59"/>
      <c r="D275" s="59"/>
      <c r="E275" s="5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</row>
    <row r="276" spans="1:25" ht="12.75">
      <c r="A276" s="58"/>
      <c r="B276" s="59"/>
      <c r="C276" s="59"/>
      <c r="D276" s="59"/>
      <c r="E276" s="5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</row>
    <row r="277" spans="1:25" ht="12.75">
      <c r="A277" s="58"/>
      <c r="B277" s="59"/>
      <c r="C277" s="59"/>
      <c r="D277" s="59"/>
      <c r="E277" s="5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</row>
    <row r="278" spans="1:25" ht="12.75">
      <c r="A278" s="58"/>
      <c r="B278" s="59"/>
      <c r="C278" s="59"/>
      <c r="D278" s="59"/>
      <c r="E278" s="5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</row>
    <row r="279" spans="1:25" ht="12.75">
      <c r="A279" s="58"/>
      <c r="B279" s="59"/>
      <c r="C279" s="59"/>
      <c r="D279" s="59"/>
      <c r="E279" s="5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</row>
    <row r="280" spans="1:25" ht="12.75">
      <c r="A280" s="58"/>
      <c r="B280" s="59"/>
      <c r="C280" s="59"/>
      <c r="D280" s="59"/>
      <c r="E280" s="5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</row>
    <row r="281" spans="1:25" ht="12.75">
      <c r="A281" s="58"/>
      <c r="B281" s="59"/>
      <c r="C281" s="59"/>
      <c r="D281" s="59"/>
      <c r="E281" s="5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</row>
    <row r="282" spans="1:25" ht="12.75">
      <c r="A282" s="58"/>
      <c r="B282" s="59"/>
      <c r="C282" s="59"/>
      <c r="D282" s="59"/>
      <c r="E282" s="5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</row>
    <row r="283" spans="1:25" ht="12.75">
      <c r="A283" s="58"/>
      <c r="B283" s="59"/>
      <c r="C283" s="59"/>
      <c r="D283" s="59"/>
      <c r="E283" s="5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</row>
    <row r="284" spans="1:25" ht="12.75">
      <c r="A284" s="58"/>
      <c r="B284" s="59"/>
      <c r="C284" s="59"/>
      <c r="D284" s="59"/>
      <c r="E284" s="5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</row>
    <row r="285" spans="1:25" ht="12.75">
      <c r="A285" s="58"/>
      <c r="B285" s="59"/>
      <c r="C285" s="59"/>
      <c r="D285" s="59"/>
      <c r="E285" s="5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</row>
    <row r="286" spans="1:25" ht="12.75">
      <c r="A286" s="58"/>
      <c r="B286" s="59"/>
      <c r="C286" s="59"/>
      <c r="D286" s="59"/>
      <c r="E286" s="5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</row>
    <row r="287" spans="1:25" ht="12.75">
      <c r="A287" s="58"/>
      <c r="B287" s="59"/>
      <c r="C287" s="59"/>
      <c r="D287" s="59"/>
      <c r="E287" s="5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</row>
    <row r="288" spans="1:25" ht="12.75">
      <c r="A288" s="58"/>
      <c r="B288" s="59"/>
      <c r="C288" s="59"/>
      <c r="D288" s="59"/>
      <c r="E288" s="5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</row>
    <row r="289" spans="1:25" ht="12.75">
      <c r="A289" s="58"/>
      <c r="B289" s="59"/>
      <c r="C289" s="59"/>
      <c r="D289" s="59"/>
      <c r="E289" s="5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spans="1:25" ht="12.75">
      <c r="A290" s="58"/>
      <c r="B290" s="59"/>
      <c r="C290" s="59"/>
      <c r="D290" s="59"/>
      <c r="E290" s="5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</row>
    <row r="291" spans="1:25" ht="12.75">
      <c r="A291" s="58"/>
      <c r="B291" s="59"/>
      <c r="C291" s="59"/>
      <c r="D291" s="59"/>
      <c r="E291" s="5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</row>
    <row r="292" spans="1:25" ht="12.75">
      <c r="A292" s="58"/>
      <c r="B292" s="59"/>
      <c r="C292" s="59"/>
      <c r="D292" s="59"/>
      <c r="E292" s="5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</row>
    <row r="293" spans="1:25" ht="12.75">
      <c r="A293" s="58"/>
      <c r="B293" s="59"/>
      <c r="C293" s="59"/>
      <c r="D293" s="59"/>
      <c r="E293" s="5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</row>
    <row r="294" spans="1:25" ht="12.75">
      <c r="A294" s="58"/>
      <c r="B294" s="59"/>
      <c r="C294" s="59"/>
      <c r="D294" s="59"/>
      <c r="E294" s="5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</row>
    <row r="295" spans="1:25" ht="12.75">
      <c r="A295" s="58"/>
      <c r="B295" s="59"/>
      <c r="C295" s="59"/>
      <c r="D295" s="59"/>
      <c r="E295" s="5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spans="1:25" ht="12.75">
      <c r="A296" s="58"/>
      <c r="B296" s="59"/>
      <c r="C296" s="59"/>
      <c r="D296" s="59"/>
      <c r="E296" s="5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</row>
    <row r="297" spans="1:25" ht="12.75">
      <c r="A297" s="58"/>
      <c r="B297" s="59"/>
      <c r="C297" s="59"/>
      <c r="D297" s="59"/>
      <c r="E297" s="5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</row>
    <row r="298" spans="1:25" ht="12.75">
      <c r="A298" s="58"/>
      <c r="B298" s="59"/>
      <c r="C298" s="59"/>
      <c r="D298" s="59"/>
      <c r="E298" s="5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</row>
    <row r="299" spans="1:25" ht="12.75">
      <c r="A299" s="58"/>
      <c r="B299" s="59"/>
      <c r="C299" s="59"/>
      <c r="D299" s="59"/>
      <c r="E299" s="5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</row>
    <row r="300" spans="1:25" ht="12.75">
      <c r="A300" s="58"/>
      <c r="B300" s="59"/>
      <c r="C300" s="59"/>
      <c r="D300" s="59"/>
      <c r="E300" s="5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</row>
    <row r="301" spans="1:25" ht="12.75">
      <c r="A301" s="58"/>
      <c r="B301" s="59"/>
      <c r="C301" s="59"/>
      <c r="D301" s="59"/>
      <c r="E301" s="5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</row>
    <row r="302" spans="1:25" ht="12.75">
      <c r="A302" s="58"/>
      <c r="B302" s="59"/>
      <c r="C302" s="59"/>
      <c r="D302" s="59"/>
      <c r="E302" s="5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</row>
    <row r="303" spans="1:25" ht="12.75">
      <c r="A303" s="58"/>
      <c r="B303" s="59"/>
      <c r="C303" s="59"/>
      <c r="D303" s="59"/>
      <c r="E303" s="5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</row>
    <row r="304" spans="1:25" ht="12.75">
      <c r="A304" s="58"/>
      <c r="B304" s="59"/>
      <c r="C304" s="59"/>
      <c r="D304" s="59"/>
      <c r="E304" s="5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</row>
    <row r="305" spans="1:25" ht="12.75">
      <c r="A305" s="58"/>
      <c r="B305" s="59"/>
      <c r="C305" s="59"/>
      <c r="D305" s="59"/>
      <c r="E305" s="5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</row>
    <row r="306" spans="1:25" ht="12.75">
      <c r="A306" s="58"/>
      <c r="B306" s="59"/>
      <c r="C306" s="59"/>
      <c r="D306" s="59"/>
      <c r="E306" s="5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</row>
    <row r="307" spans="1:25" ht="12.75">
      <c r="A307" s="58"/>
      <c r="B307" s="59"/>
      <c r="C307" s="59"/>
      <c r="D307" s="59"/>
      <c r="E307" s="5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</row>
    <row r="308" spans="1:25" ht="12.75">
      <c r="A308" s="58"/>
      <c r="B308" s="59"/>
      <c r="C308" s="59"/>
      <c r="D308" s="59"/>
      <c r="E308" s="5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</row>
    <row r="309" spans="1:25" ht="12.75">
      <c r="A309" s="58"/>
      <c r="B309" s="59"/>
      <c r="C309" s="59"/>
      <c r="D309" s="59"/>
      <c r="E309" s="5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</row>
    <row r="310" spans="1:25" ht="12.75">
      <c r="A310" s="58"/>
      <c r="B310" s="59"/>
      <c r="C310" s="59"/>
      <c r="D310" s="59"/>
      <c r="E310" s="5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</row>
    <row r="311" spans="1:25" ht="12.75">
      <c r="A311" s="58"/>
      <c r="B311" s="59"/>
      <c r="C311" s="59"/>
      <c r="D311" s="59"/>
      <c r="E311" s="5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</row>
    <row r="312" spans="1:25" ht="12.75">
      <c r="A312" s="58"/>
      <c r="B312" s="59"/>
      <c r="C312" s="59"/>
      <c r="D312" s="59"/>
      <c r="E312" s="5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</row>
    <row r="313" spans="1:25" ht="12.75">
      <c r="A313" s="58"/>
      <c r="B313" s="59"/>
      <c r="C313" s="59"/>
      <c r="D313" s="59"/>
      <c r="E313" s="5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</row>
    <row r="314" spans="1:25" ht="12.75">
      <c r="A314" s="58"/>
      <c r="B314" s="59"/>
      <c r="C314" s="59"/>
      <c r="D314" s="59"/>
      <c r="E314" s="5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</row>
    <row r="315" spans="1:25" ht="12.75">
      <c r="A315" s="58"/>
      <c r="B315" s="59"/>
      <c r="C315" s="59"/>
      <c r="D315" s="59"/>
      <c r="E315" s="5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</row>
    <row r="316" spans="1:25" ht="12.75">
      <c r="A316" s="58"/>
      <c r="B316" s="59"/>
      <c r="C316" s="59"/>
      <c r="D316" s="59"/>
      <c r="E316" s="5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</row>
    <row r="317" spans="1:25" ht="12.75">
      <c r="A317" s="58"/>
      <c r="B317" s="59"/>
      <c r="C317" s="59"/>
      <c r="D317" s="59"/>
      <c r="E317" s="5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</row>
    <row r="318" ht="13.5" thickBot="1"/>
    <row r="319" spans="1:26" ht="13.5" thickTop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2.75">
      <c r="A320" s="3" t="s">
        <v>63</v>
      </c>
      <c r="J320" s="3" t="s">
        <v>63</v>
      </c>
      <c r="P320" s="3" t="s">
        <v>63</v>
      </c>
      <c r="U320" s="3" t="s">
        <v>63</v>
      </c>
      <c r="Z320" s="3" t="s">
        <v>63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C332"/>
  <sheetViews>
    <sheetView zoomScalePageLayoutView="0" workbookViewId="0" topLeftCell="D1">
      <selection activeCell="C30" sqref="C30:Q33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19.421875" style="0" customWidth="1"/>
    <col min="4" max="4" width="5.8515625" style="0" customWidth="1"/>
    <col min="5" max="5" width="8.8515625" style="0" customWidth="1"/>
    <col min="6" max="6" width="6.00390625" style="0" customWidth="1"/>
    <col min="7" max="7" width="7.28125" style="0" customWidth="1"/>
    <col min="8" max="8" width="7.8515625" style="0" customWidth="1"/>
    <col min="9" max="9" width="7.28125" style="0" customWidth="1"/>
    <col min="10" max="10" width="7.7109375" style="0" customWidth="1"/>
    <col min="11" max="17" width="7.28125" style="0" customWidth="1"/>
    <col min="28" max="28" width="19.140625" style="0" customWidth="1"/>
  </cols>
  <sheetData>
    <row r="2" spans="1:29" ht="16.5" thickBot="1">
      <c r="A2" s="2" t="s">
        <v>103</v>
      </c>
      <c r="X2" s="88"/>
      <c r="Y2" s="88"/>
      <c r="Z2" s="88"/>
      <c r="AA2" s="88" t="s">
        <v>257</v>
      </c>
      <c r="AB2" s="88"/>
      <c r="AC2" s="88"/>
    </row>
    <row r="3" spans="1:26" ht="15.75">
      <c r="A3" s="2" t="s">
        <v>85</v>
      </c>
      <c r="X3" t="s">
        <v>258</v>
      </c>
      <c r="Y3" s="124"/>
      <c r="Z3">
        <f>ROUNDUP(P7/2,0)</f>
        <v>0</v>
      </c>
    </row>
    <row r="4" spans="1:26" ht="12.75">
      <c r="A4" t="s">
        <v>196</v>
      </c>
      <c r="X4" t="s">
        <v>259</v>
      </c>
      <c r="Y4" s="124"/>
      <c r="Z4">
        <f>P7-Z3</f>
        <v>0</v>
      </c>
    </row>
    <row r="5" spans="4:28" ht="15.75">
      <c r="D5" t="s">
        <v>107</v>
      </c>
      <c r="F5" s="35">
        <v>2</v>
      </c>
      <c r="I5" t="s">
        <v>109</v>
      </c>
      <c r="K5" s="35"/>
      <c r="M5" s="35" t="s">
        <v>19</v>
      </c>
      <c r="N5" s="35" t="s">
        <v>121</v>
      </c>
      <c r="P5" t="s">
        <v>113</v>
      </c>
      <c r="X5" t="s">
        <v>260</v>
      </c>
      <c r="Z5">
        <f>IF(LEN(InRstr!D3)&gt;0,1,0)</f>
        <v>1</v>
      </c>
      <c r="AB5" s="74" t="s">
        <v>310</v>
      </c>
    </row>
    <row r="6" spans="4:28" ht="15.75">
      <c r="D6" t="s">
        <v>108</v>
      </c>
      <c r="F6" s="35">
        <v>8</v>
      </c>
      <c r="I6" t="s">
        <v>110</v>
      </c>
      <c r="K6" s="35">
        <v>1</v>
      </c>
      <c r="M6" s="35" t="s">
        <v>18</v>
      </c>
      <c r="N6" s="35" t="s">
        <v>120</v>
      </c>
      <c r="P6" t="s">
        <v>115</v>
      </c>
      <c r="X6" t="s">
        <v>261</v>
      </c>
      <c r="Z6">
        <f>IF(K7=1,23-Z3-3,23-2)</f>
        <v>21</v>
      </c>
      <c r="AB6" s="154">
        <v>40579</v>
      </c>
    </row>
    <row r="7" spans="4:28" ht="12.75">
      <c r="D7" t="s">
        <v>112</v>
      </c>
      <c r="F7" s="35">
        <v>1</v>
      </c>
      <c r="I7" t="s">
        <v>111</v>
      </c>
      <c r="K7" s="35">
        <v>0</v>
      </c>
      <c r="L7" s="35"/>
      <c r="M7" s="35" t="s">
        <v>17</v>
      </c>
      <c r="P7" s="35"/>
      <c r="X7" t="s">
        <v>262</v>
      </c>
      <c r="Z7">
        <f>IF(Z5=1,Z6-1,Z6)</f>
        <v>20</v>
      </c>
      <c r="AB7" s="4" t="s">
        <v>221</v>
      </c>
    </row>
    <row r="8" spans="4:28" ht="12.75">
      <c r="D8" t="s">
        <v>159</v>
      </c>
      <c r="F8" s="35">
        <v>1</v>
      </c>
      <c r="L8" s="35"/>
      <c r="M8" s="35" t="s">
        <v>15</v>
      </c>
      <c r="P8" t="s">
        <v>107</v>
      </c>
      <c r="S8" t="s">
        <v>114</v>
      </c>
      <c r="X8" t="s">
        <v>263</v>
      </c>
      <c r="Z8">
        <f>IF(Z7&gt;20,20,Z7)</f>
        <v>20</v>
      </c>
      <c r="AB8" s="35"/>
    </row>
    <row r="9" spans="13:26" ht="12.75">
      <c r="M9" s="35" t="s">
        <v>7</v>
      </c>
      <c r="R9" s="63" t="s">
        <v>122</v>
      </c>
      <c r="X9" t="s">
        <v>264</v>
      </c>
      <c r="Z9">
        <f>IF(Z5=1,5,6)</f>
        <v>5</v>
      </c>
    </row>
    <row r="10" spans="13:26" ht="12.75">
      <c r="M10" s="35" t="s">
        <v>9</v>
      </c>
      <c r="R10" s="63" t="s">
        <v>123</v>
      </c>
      <c r="X10" t="s">
        <v>265</v>
      </c>
      <c r="Z10">
        <f>IF(Z5=1,Z8+2,Z8+1)</f>
        <v>22</v>
      </c>
    </row>
    <row r="11" spans="13:18" ht="12.75">
      <c r="M11" s="35" t="s">
        <v>12</v>
      </c>
      <c r="R11" s="63" t="s">
        <v>124</v>
      </c>
    </row>
    <row r="12" spans="13:18" ht="12.75">
      <c r="M12" s="35" t="s">
        <v>16</v>
      </c>
      <c r="R12" s="63" t="s">
        <v>125</v>
      </c>
    </row>
    <row r="13" ht="12.75">
      <c r="R13" s="63" t="s">
        <v>126</v>
      </c>
    </row>
    <row r="14" ht="12.75">
      <c r="R14" s="63" t="s">
        <v>127</v>
      </c>
    </row>
    <row r="15" ht="12.75">
      <c r="R15" s="63" t="s">
        <v>131</v>
      </c>
    </row>
    <row r="16" ht="12.75">
      <c r="R16" s="63" t="s">
        <v>128</v>
      </c>
    </row>
    <row r="17" ht="12.75">
      <c r="R17" s="63" t="s">
        <v>129</v>
      </c>
    </row>
    <row r="18" ht="12.75">
      <c r="R18" s="63" t="s">
        <v>130</v>
      </c>
    </row>
    <row r="19" ht="12.75">
      <c r="P19">
        <f>SUM(P9:P18)</f>
        <v>0</v>
      </c>
    </row>
    <row r="20" spans="3:22" ht="12.75"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 t="s">
        <v>224</v>
      </c>
      <c r="Q20" s="73"/>
      <c r="R20" s="73">
        <v>1</v>
      </c>
      <c r="S20" s="73" t="s">
        <v>226</v>
      </c>
      <c r="T20" s="73"/>
      <c r="U20" s="73"/>
      <c r="V20" s="73"/>
    </row>
    <row r="21" spans="3:22" ht="15.75">
      <c r="C21" s="75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 t="s">
        <v>225</v>
      </c>
      <c r="Q21" s="73"/>
      <c r="R21" s="73" t="s">
        <v>268</v>
      </c>
      <c r="S21" s="73" t="s">
        <v>227</v>
      </c>
      <c r="T21" s="73"/>
      <c r="U21" s="73"/>
      <c r="V21" s="73"/>
    </row>
    <row r="22" spans="3:22" ht="12.75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>
        <f>SEARCH(R20,R21)</f>
        <v>1</v>
      </c>
      <c r="S22" t="s">
        <v>228</v>
      </c>
      <c r="T22" s="73"/>
      <c r="U22" s="73"/>
      <c r="V22" s="73"/>
    </row>
    <row r="23" spans="3:22" ht="12.75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 t="b">
        <f>ISERROR(R22)</f>
        <v>0</v>
      </c>
      <c r="S23" s="73" t="s">
        <v>229</v>
      </c>
      <c r="T23" s="73"/>
      <c r="U23" s="73"/>
      <c r="V23" s="73"/>
    </row>
    <row r="24" spans="3:22" ht="12.75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7" spans="8:28" ht="12.75">
      <c r="H27" s="170" t="s">
        <v>311</v>
      </c>
      <c r="I27" s="170"/>
      <c r="J27" s="170"/>
      <c r="K27" s="170" t="s">
        <v>314</v>
      </c>
      <c r="L27" s="170"/>
      <c r="M27" s="170"/>
      <c r="N27" s="170" t="s">
        <v>317</v>
      </c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</row>
    <row r="28" spans="9:29" ht="12.75">
      <c r="I28" s="170" t="s">
        <v>312</v>
      </c>
      <c r="J28" s="170"/>
      <c r="K28" s="170"/>
      <c r="L28" s="170" t="s">
        <v>315</v>
      </c>
      <c r="M28" s="170"/>
      <c r="N28" s="170"/>
      <c r="O28" s="170" t="s">
        <v>318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</row>
    <row r="29" spans="10:27" ht="12.75">
      <c r="J29" s="170" t="s">
        <v>313</v>
      </c>
      <c r="K29" s="170"/>
      <c r="L29" s="170"/>
      <c r="M29" s="170" t="s">
        <v>316</v>
      </c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</row>
    <row r="30" spans="1:17" ht="12.75">
      <c r="A30" s="81"/>
      <c r="B30" s="80" t="s">
        <v>89</v>
      </c>
      <c r="C30" s="79"/>
      <c r="D30" s="80" t="s">
        <v>120</v>
      </c>
      <c r="E30" s="79"/>
      <c r="F30" s="79"/>
      <c r="G30" s="80" t="s">
        <v>105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13.5" thickBot="1">
      <c r="A31" s="84" t="s">
        <v>104</v>
      </c>
      <c r="B31" s="83" t="s">
        <v>90</v>
      </c>
      <c r="C31" s="82" t="s">
        <v>3</v>
      </c>
      <c r="D31" s="83" t="s">
        <v>179</v>
      </c>
      <c r="E31" s="82" t="s">
        <v>4</v>
      </c>
      <c r="F31" s="83" t="s">
        <v>182</v>
      </c>
      <c r="G31" s="83" t="s">
        <v>106</v>
      </c>
      <c r="H31" s="84" t="s">
        <v>68</v>
      </c>
      <c r="I31" s="83" t="s">
        <v>69</v>
      </c>
      <c r="J31" s="83" t="s">
        <v>70</v>
      </c>
      <c r="K31" s="83" t="s">
        <v>71</v>
      </c>
      <c r="L31" s="83" t="s">
        <v>72</v>
      </c>
      <c r="M31" s="83" t="s">
        <v>73</v>
      </c>
      <c r="N31" s="83" t="s">
        <v>74</v>
      </c>
      <c r="O31" s="83" t="s">
        <v>75</v>
      </c>
      <c r="P31" s="83" t="s">
        <v>78</v>
      </c>
      <c r="Q31" s="85" t="s">
        <v>83</v>
      </c>
    </row>
    <row r="32" spans="1:29" ht="12.75">
      <c r="A32" s="95">
        <v>1</v>
      </c>
      <c r="B32" s="126" t="e">
        <v>#DIV/0!</v>
      </c>
      <c r="C32" s="66" t="s">
        <v>10</v>
      </c>
      <c r="D32" s="67"/>
      <c r="E32" s="67" t="s">
        <v>217</v>
      </c>
      <c r="F32" s="67" t="s">
        <v>89</v>
      </c>
      <c r="G32" s="67"/>
      <c r="H32" s="137"/>
      <c r="I32" s="137"/>
      <c r="J32" s="137"/>
      <c r="K32" s="137"/>
      <c r="L32" s="137"/>
      <c r="M32" s="137"/>
      <c r="N32" s="137"/>
      <c r="O32" s="137"/>
      <c r="P32" s="138">
        <v>0</v>
      </c>
      <c r="Q32" s="138" t="e">
        <v>#DIV/0!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ht="12.75">
      <c r="A33" s="70">
        <v>2</v>
      </c>
      <c r="B33" s="126" t="e">
        <v>#DIV/0!</v>
      </c>
      <c r="C33" s="68" t="s">
        <v>151</v>
      </c>
      <c r="D33" s="55"/>
      <c r="E33" s="55" t="s">
        <v>218</v>
      </c>
      <c r="F33" s="55" t="s">
        <v>8</v>
      </c>
      <c r="G33" s="55"/>
      <c r="H33" s="139"/>
      <c r="I33" s="139"/>
      <c r="J33" s="139"/>
      <c r="K33" s="139"/>
      <c r="L33" s="139"/>
      <c r="M33" s="139"/>
      <c r="N33" s="139"/>
      <c r="O33" s="139"/>
      <c r="P33" s="138">
        <v>0</v>
      </c>
      <c r="Q33" s="138" t="e">
        <v>#DIV/0!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8:29" ht="12.75"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8:29" ht="12.75"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8:29" ht="12.75"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8:29" ht="12.75"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8:29" ht="12.75"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8:29" ht="12.75"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8:29" ht="12.75"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8:29" ht="12.75"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spans="8:29" ht="12.75"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8:29" ht="12.75"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8:29" ht="12.75"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8:29" ht="12.75"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8:29" ht="12.75"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8:29" ht="12.75"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8:29" ht="12.75"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8:29" ht="12.75"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8:29" ht="12.75"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8:29" ht="12.75"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8:29" ht="12.75"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8:29" ht="12.75"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8:29" ht="12.75"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8:29" ht="12.75"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8:29" ht="12.75"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8:29" ht="12.75"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8:29" ht="12.75"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8:29" ht="12.75"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8:29" ht="12.75"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8:29" ht="12.75"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8:29" ht="12.75"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8:29" ht="12.75"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8:29" ht="12.75"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8:29" ht="12.75"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8:29" ht="12.75"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8:29" ht="12.75"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8:29" ht="12.75"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8:29" ht="12.75"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8:29" ht="12.75"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8:29" ht="12.75"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spans="8:29" ht="12.75"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8:29" ht="12.75"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spans="8:29" ht="12.75"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8:29" ht="12.75"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8:29" ht="12.75"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spans="8:29" ht="12.75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spans="8:29" ht="12.75"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8:29" ht="12.75"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8:29" ht="12.75"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8:29" ht="12.75"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8:29" ht="12.75"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spans="8:29" ht="12.75"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spans="8:29" ht="12.75"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8:29" ht="12.75"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spans="8:29" ht="12.75"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8:29" ht="12.75"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spans="8:29" ht="12.75"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8:29" ht="12.75"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spans="8:29" ht="12.75"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8:29" ht="12.75"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</row>
    <row r="92" spans="8:29" ht="12.75"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spans="8:29" ht="12.75"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spans="8:29" ht="12.75"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</row>
    <row r="95" spans="8:29" ht="12.75"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spans="8:29" ht="12.75"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spans="8:29" ht="12.75"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8:29" ht="12.75"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8:29" ht="12.75"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spans="8:29" ht="12.75"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8:29" ht="12.75"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8:29" ht="12.75"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8:29" ht="12.75"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8:29" ht="12.75"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8:29" ht="12.75"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8:29" ht="12.75"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8:29" ht="12.75"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8:29" ht="12.75"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8:29" ht="12.75"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8:29" ht="12.75"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8:29" ht="12.75"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8:29" ht="12.75"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8:29" ht="12.75"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8:29" ht="12.75"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8:29" ht="12.75"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8:29" ht="12.75"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8:29" ht="12.75"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8:29" ht="12.75"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8:29" ht="12.75"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8:29" ht="12.75"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8:29" ht="12.75"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8:29" ht="12.75"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8:29" ht="12.75"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8:29" ht="12.75"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8:29" ht="12.75"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8:29" ht="12.75"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8:29" ht="12.75"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8:29" ht="12.75"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8:29" ht="12.75"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  <row r="130" spans="8:29" ht="12.75"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8:29" ht="12.75"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8:29" ht="12.75"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8:29" ht="12.75"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8:29" ht="12.75"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8:29" ht="12.75"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</row>
    <row r="136" spans="8:29" ht="12.75"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8:29" ht="12.75"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</row>
    <row r="138" spans="8:29" ht="12.75"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</row>
    <row r="139" spans="8:29" ht="12.75"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8:29" ht="12.75"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8:29" ht="12.75"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8:29" ht="12.75"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spans="8:29" ht="12.75"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spans="8:29" ht="12.75"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spans="8:29" ht="12.75"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spans="8:29" ht="12.75"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spans="8:29" ht="12.75"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8:29" ht="12.75"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8:29" ht="12.75"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8:29" ht="12.75"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8:29" ht="12.75"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8:29" ht="12.75"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8:29" ht="12.75"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spans="8:29" ht="12.75"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spans="8:29" ht="12.75"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spans="8:29" ht="12.75"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spans="8:29" ht="12.75"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spans="8:29" ht="12.75"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spans="8:29" ht="12.75"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spans="8:29" ht="12.75"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8:29" ht="12.75"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spans="8:29" ht="12.75"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spans="8:29" ht="12.75"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spans="8:29" ht="12.75"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spans="8:29" ht="12.75"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</row>
    <row r="166" spans="8:29" ht="12.75"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</row>
    <row r="167" spans="8:29" ht="12.75"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</row>
    <row r="168" spans="8:29" ht="12.75"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spans="8:29" ht="12.75"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spans="8:29" ht="12.75"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</row>
    <row r="171" spans="8:29" ht="12.75"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</row>
    <row r="172" spans="8:29" ht="12.75"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spans="8:29" ht="12.75"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</row>
    <row r="174" spans="8:29" ht="12.75"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</row>
    <row r="175" spans="8:29" ht="12.75"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</row>
    <row r="176" spans="8:29" ht="12.75"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</row>
    <row r="177" spans="8:29" ht="12.75"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</row>
    <row r="178" spans="8:29" ht="12.75"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spans="8:29" ht="12.75"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</row>
    <row r="180" spans="8:29" ht="12.75"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</row>
    <row r="181" spans="8:29" ht="12.75"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spans="8:29" ht="12.75"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spans="8:29" ht="12.75"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spans="8:29" ht="12.75"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</row>
    <row r="185" spans="8:29" ht="12.75"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</row>
    <row r="186" spans="8:29" ht="12.75"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spans="8:29" ht="12.75"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spans="8:29" ht="12.75"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spans="8:29" ht="12.75"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spans="8:29" ht="12.75"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spans="8:29" ht="12.75"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spans="8:29" ht="12.75"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spans="8:29" ht="12.75"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spans="8:29" ht="12.75"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spans="8:29" ht="12.75"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spans="8:29" ht="12.75"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spans="8:29" ht="12.75"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spans="8:29" ht="12.75"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spans="8:29" ht="12.75"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spans="8:29" ht="12.75"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spans="8:29" ht="12.75"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spans="8:29" ht="12.75"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spans="8:29" ht="12.75"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</row>
    <row r="204" spans="8:29" ht="12.75"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spans="8:29" ht="12.75"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</row>
    <row r="206" spans="8:29" ht="12.75"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</row>
    <row r="207" spans="8:29" ht="12.75"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spans="8:29" ht="12.75"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spans="8:29" ht="12.75"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spans="8:29" ht="12.75"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spans="8:29" ht="12.75"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</row>
    <row r="212" spans="8:29" ht="12.75"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spans="8:29" ht="12.75"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spans="8:29" ht="12.75"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</row>
    <row r="215" spans="8:29" ht="12.75"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</row>
    <row r="216" spans="8:29" ht="12.75"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</row>
    <row r="217" spans="8:29" ht="12.75"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</row>
    <row r="218" spans="8:29" ht="12.75"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</row>
    <row r="219" spans="8:29" ht="12.75"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</row>
    <row r="220" spans="8:29" ht="12.75"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spans="8:29" ht="12.75"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</row>
    <row r="222" spans="8:29" ht="12.75"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</row>
    <row r="223" spans="8:29" ht="12.75"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spans="8:29" ht="12.75"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spans="8:29" ht="12.75"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</row>
    <row r="226" spans="8:29" ht="12.75"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spans="8:29" ht="12.75"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</row>
    <row r="228" spans="8:29" ht="12.75"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</row>
    <row r="229" spans="8:29" ht="12.75"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</row>
    <row r="230" spans="8:29" ht="12.75"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</row>
    <row r="231" spans="8:29" ht="12.75"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</row>
    <row r="232" spans="8:29" ht="12.75"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</row>
    <row r="233" spans="8:29" ht="12.75"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spans="8:29" ht="12.75"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spans="8:29" ht="12.75"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</row>
    <row r="236" spans="8:29" ht="12.75"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</row>
    <row r="237" spans="8:29" ht="12.75"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</row>
    <row r="238" spans="8:29" ht="12.75"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spans="8:29" ht="12.75"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</row>
    <row r="240" spans="8:29" ht="12.75"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spans="8:29" ht="12.75"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</row>
    <row r="242" spans="8:29" ht="12.75"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</row>
    <row r="243" spans="8:29" ht="12.75"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</row>
    <row r="244" spans="8:29" ht="12.75"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</row>
    <row r="245" spans="8:29" ht="12.75"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spans="8:29" ht="12.75"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spans="8:29" ht="12.75"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</row>
    <row r="248" spans="8:29" ht="12.75"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spans="8:29" ht="12.75"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spans="8:29" ht="12.75"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spans="8:29" ht="12.75"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</row>
    <row r="252" spans="8:29" ht="12.75"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spans="8:29" ht="12.75"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spans="8:29" ht="12.75"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spans="8:29" ht="12.75"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</row>
    <row r="256" spans="8:29" ht="12.75"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spans="8:29" ht="12.75"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</row>
    <row r="258" spans="8:29" ht="12.75"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</row>
    <row r="259" spans="8:29" ht="12.75"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</row>
    <row r="260" spans="8:29" ht="12.75"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spans="8:29" ht="12.75"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</row>
    <row r="262" spans="8:29" ht="12.75"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</row>
    <row r="263" spans="8:29" ht="12.75"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spans="8:29" ht="12.75"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</row>
    <row r="265" spans="8:29" ht="12.75"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</row>
    <row r="266" spans="8:29" ht="12.75"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</row>
    <row r="267" spans="8:29" ht="12.75"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spans="8:29" ht="12.75"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</row>
    <row r="269" spans="8:29" ht="12.75"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</row>
    <row r="270" spans="8:29" ht="12.75"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spans="8:29" ht="12.75"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spans="8:29" ht="12.75"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spans="8:29" ht="12.75"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spans="8:29" ht="12.75"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</row>
    <row r="275" spans="8:29" ht="12.75"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spans="8:29" ht="12.75"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spans="8:29" ht="12.75"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</row>
    <row r="278" spans="8:29" ht="12.75"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spans="8:29" ht="12.75"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spans="8:29" ht="12.75"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</row>
    <row r="281" spans="8:29" ht="12.75"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</row>
    <row r="282" spans="8:29" ht="12.75"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</row>
    <row r="283" spans="8:29" ht="12.75"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spans="8:29" ht="12.75"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spans="8:29" ht="12.75"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spans="8:29" ht="12.75"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spans="8:29" ht="12.75"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</row>
    <row r="288" spans="8:29" ht="12.75"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</row>
    <row r="289" spans="8:29" ht="12.75"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</row>
    <row r="290" spans="8:29" ht="12.75"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</row>
    <row r="291" spans="8:29" ht="12.75"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spans="8:29" ht="12.75"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8:29" ht="12.75"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spans="8:29" ht="12.75"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spans="8:29" ht="12.75"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</row>
    <row r="296" spans="8:29" ht="12.75"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</row>
    <row r="297" spans="8:29" ht="12.75"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</row>
    <row r="298" spans="8:29" ht="12.75"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</row>
    <row r="299" spans="8:29" ht="12.75"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spans="8:29" ht="12.75"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spans="8:29" ht="12.75"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</row>
    <row r="302" spans="8:29" ht="12.75"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</row>
    <row r="303" spans="8:29" ht="12.75"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</row>
    <row r="304" spans="8:29" ht="12.75"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</row>
    <row r="305" spans="8:29" ht="12.75"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</row>
    <row r="306" spans="8:29" ht="12.75"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</row>
    <row r="307" spans="8:29" ht="12.75"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</row>
    <row r="308" spans="8:29" ht="12.75"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</row>
    <row r="309" spans="8:29" ht="12.75"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</row>
    <row r="310" spans="8:29" ht="12.75"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</row>
    <row r="311" spans="8:29" ht="12.75"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</row>
    <row r="312" spans="8:29" ht="12.75"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</row>
    <row r="313" spans="8:29" ht="12.75"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</row>
    <row r="314" spans="8:29" ht="12.75"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</row>
    <row r="315" spans="8:29" ht="12.75"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</row>
    <row r="316" spans="8:29" ht="12.75"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</row>
    <row r="317" spans="8:29" ht="12.75"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</row>
    <row r="318" spans="8:29" ht="12.75"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</row>
    <row r="319" spans="8:29" ht="12.75"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</row>
    <row r="320" spans="8:29" ht="12.75"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</row>
    <row r="321" spans="8:29" ht="12.75"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</row>
    <row r="322" spans="8:29" ht="12.75"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</row>
    <row r="323" spans="8:29" ht="12.75"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</row>
    <row r="324" spans="8:29" ht="12.75"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</row>
    <row r="325" spans="8:29" ht="12.75"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</row>
    <row r="326" spans="8:29" ht="12.75"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</row>
    <row r="327" spans="8:29" ht="12.75"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</row>
    <row r="328" spans="8:29" ht="12.75"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spans="8:29" ht="12.75"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</row>
    <row r="330" spans="8:29" ht="12.75"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</row>
    <row r="331" spans="8:29" ht="12.75"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</row>
    <row r="332" spans="8:29" ht="12.75"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</row>
  </sheetData>
  <sheetProtection/>
  <mergeCells count="20">
    <mergeCell ref="R28:T28"/>
    <mergeCell ref="S29:U29"/>
    <mergeCell ref="T27:V27"/>
    <mergeCell ref="U28:W28"/>
    <mergeCell ref="V29:X29"/>
    <mergeCell ref="W27:Y27"/>
    <mergeCell ref="X28:Z28"/>
    <mergeCell ref="Y29:AA29"/>
    <mergeCell ref="Z27:AB27"/>
    <mergeCell ref="AA28:AC28"/>
    <mergeCell ref="H27:J27"/>
    <mergeCell ref="I28:K28"/>
    <mergeCell ref="J29:L29"/>
    <mergeCell ref="K27:M27"/>
    <mergeCell ref="L28:N28"/>
    <mergeCell ref="M29:O29"/>
    <mergeCell ref="N27:P27"/>
    <mergeCell ref="O28:Q28"/>
    <mergeCell ref="P29:R29"/>
    <mergeCell ref="Q27:S2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7.00390625" style="0" customWidth="1"/>
    <col min="3" max="3" width="16.7109375" style="0" customWidth="1"/>
    <col min="4" max="4" width="5.421875" style="0" customWidth="1"/>
    <col min="5" max="5" width="3.8515625" style="0" customWidth="1"/>
    <col min="6" max="14" width="5.57421875" style="0" customWidth="1"/>
    <col min="15" max="16" width="7.00390625" style="0" customWidth="1"/>
  </cols>
  <sheetData>
    <row r="1" spans="4:20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4:20" ht="12.75">
      <c r="D2" s="20" t="s">
        <v>236</v>
      </c>
      <c r="E2" s="18" t="s">
        <v>237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3:20" ht="15.75">
      <c r="C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3:20" ht="15.75">
      <c r="C4" s="2" t="s">
        <v>133</v>
      </c>
      <c r="D4" s="16"/>
      <c r="E4" s="18" t="s">
        <v>239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4:20" ht="12.75">
      <c r="D5" s="20" t="s">
        <v>236</v>
      </c>
      <c r="E5" s="131" t="s">
        <v>300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3:20" ht="15.75">
      <c r="C6" s="2" t="s">
        <v>142</v>
      </c>
      <c r="D6" s="16"/>
      <c r="E6" s="18"/>
      <c r="F6" s="18" t="s">
        <v>301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3:20" ht="15.75">
      <c r="C7" s="2" t="s">
        <v>183</v>
      </c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4:20" ht="12.75"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4:20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4:20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6"/>
      <c r="V11" s="18"/>
      <c r="W11" s="18"/>
      <c r="X11" s="18"/>
      <c r="Y11" s="18"/>
      <c r="Z11" s="18"/>
    </row>
    <row r="12" ht="13.5" thickTop="1"/>
    <row r="20" spans="3:14" ht="15.75">
      <c r="C20" s="74" t="s">
        <v>310</v>
      </c>
      <c r="F20" s="170" t="s">
        <v>311</v>
      </c>
      <c r="G20" s="170"/>
      <c r="H20" s="170"/>
      <c r="I20" s="170" t="s">
        <v>314</v>
      </c>
      <c r="J20" s="170"/>
      <c r="K20" s="170"/>
      <c r="L20" s="170" t="s">
        <v>317</v>
      </c>
      <c r="M20" s="170"/>
      <c r="N20" s="170"/>
    </row>
    <row r="21" spans="3:15" ht="15.75">
      <c r="C21" s="154">
        <v>40579</v>
      </c>
      <c r="G21" s="170" t="s">
        <v>312</v>
      </c>
      <c r="H21" s="170"/>
      <c r="I21" s="170"/>
      <c r="J21" s="170" t="s">
        <v>315</v>
      </c>
      <c r="K21" s="170"/>
      <c r="L21" s="170"/>
      <c r="M21" s="170" t="s">
        <v>318</v>
      </c>
      <c r="N21" s="170"/>
      <c r="O21" s="170"/>
    </row>
    <row r="22" spans="3:15" ht="12.75">
      <c r="C22" s="4" t="s">
        <v>221</v>
      </c>
      <c r="H22" s="170" t="s">
        <v>313</v>
      </c>
      <c r="I22" s="170"/>
      <c r="J22" s="170"/>
      <c r="K22" s="170" t="s">
        <v>316</v>
      </c>
      <c r="L22" s="170"/>
      <c r="M22" s="170"/>
      <c r="N22" s="170"/>
      <c r="O22" s="170"/>
    </row>
    <row r="23" spans="1:15" ht="13.5" thickBot="1">
      <c r="A23" s="84" t="s">
        <v>104</v>
      </c>
      <c r="B23" s="83" t="s">
        <v>90</v>
      </c>
      <c r="C23" s="83" t="s">
        <v>3</v>
      </c>
      <c r="D23" s="82" t="s">
        <v>4</v>
      </c>
      <c r="E23" s="83" t="s">
        <v>182</v>
      </c>
      <c r="F23" s="84" t="s">
        <v>68</v>
      </c>
      <c r="G23" s="83" t="s">
        <v>69</v>
      </c>
      <c r="H23" s="83" t="s">
        <v>70</v>
      </c>
      <c r="I23" s="83" t="s">
        <v>71</v>
      </c>
      <c r="J23" s="83" t="s">
        <v>72</v>
      </c>
      <c r="K23" s="83" t="s">
        <v>73</v>
      </c>
      <c r="L23" s="83" t="s">
        <v>74</v>
      </c>
      <c r="M23" s="83" t="s">
        <v>75</v>
      </c>
      <c r="N23" s="83" t="s">
        <v>78</v>
      </c>
      <c r="O23" s="85" t="s">
        <v>83</v>
      </c>
    </row>
    <row r="24" spans="1:15" ht="12.75">
      <c r="A24" s="95">
        <v>1</v>
      </c>
      <c r="B24" s="126" t="e">
        <v>#DIV/0!</v>
      </c>
      <c r="C24" s="66" t="s">
        <v>10</v>
      </c>
      <c r="D24" s="67" t="s">
        <v>217</v>
      </c>
      <c r="E24" s="67" t="s">
        <v>89</v>
      </c>
      <c r="F24" s="151"/>
      <c r="G24" s="151"/>
      <c r="H24" s="151"/>
      <c r="I24" s="151"/>
      <c r="J24" s="151"/>
      <c r="K24" s="151"/>
      <c r="L24" s="151"/>
      <c r="M24" s="151"/>
      <c r="N24" s="138">
        <v>0</v>
      </c>
      <c r="O24" s="138" t="e">
        <v>#DIV/0!</v>
      </c>
    </row>
    <row r="25" spans="1:15" ht="12.75">
      <c r="A25" s="70">
        <v>2</v>
      </c>
      <c r="B25" s="126" t="e">
        <v>#DIV/0!</v>
      </c>
      <c r="C25" s="68" t="s">
        <v>151</v>
      </c>
      <c r="D25" s="55" t="s">
        <v>218</v>
      </c>
      <c r="E25" s="55" t="s">
        <v>8</v>
      </c>
      <c r="F25" s="150"/>
      <c r="G25" s="150"/>
      <c r="H25" s="150"/>
      <c r="I25" s="150"/>
      <c r="J25" s="150"/>
      <c r="K25" s="150"/>
      <c r="L25" s="150"/>
      <c r="M25" s="150"/>
      <c r="N25" s="138">
        <v>0</v>
      </c>
      <c r="O25" s="138" t="e">
        <v>#DIV/0!</v>
      </c>
    </row>
  </sheetData>
  <sheetProtection/>
  <mergeCells count="9">
    <mergeCell ref="I20:K20"/>
    <mergeCell ref="L20:N20"/>
    <mergeCell ref="G21:I21"/>
    <mergeCell ref="J21:L21"/>
    <mergeCell ref="M21:O21"/>
    <mergeCell ref="H22:J22"/>
    <mergeCell ref="K22:M22"/>
    <mergeCell ref="N22:O22"/>
    <mergeCell ref="F20:H20"/>
  </mergeCells>
  <printOptions horizontalCentered="1"/>
  <pageMargins left="0.75" right="0.75" top="0.75" bottom="0.75" header="0.5" footer="0.5"/>
  <pageSetup horizontalDpi="300" verticalDpi="300" orientation="landscape" r:id="rId2"/>
  <headerFooter alignWithMargins="0">
    <oddHeader>&amp;C&amp;B OVERALL &amp;B page &amp;P of &amp;N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7.00390625" style="0" customWidth="1"/>
    <col min="3" max="3" width="16.7109375" style="0" customWidth="1"/>
    <col min="4" max="4" width="5.421875" style="0" customWidth="1"/>
    <col min="5" max="13" width="5.57421875" style="0" customWidth="1"/>
    <col min="14" max="15" width="7.00390625" style="0" customWidth="1"/>
    <col min="16" max="19" width="8.28125" style="0" customWidth="1"/>
  </cols>
  <sheetData>
    <row r="1" spans="4:20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4:20" ht="12.75">
      <c r="D2" s="20" t="s">
        <v>236</v>
      </c>
      <c r="E2" s="131" t="s">
        <v>242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3:20" ht="15.75">
      <c r="C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3:20" ht="15.75">
      <c r="C4" s="2" t="s">
        <v>133</v>
      </c>
      <c r="D4" s="16"/>
      <c r="E4" s="131" t="s">
        <v>243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4:20" ht="12.75">
      <c r="D5" s="20" t="s">
        <v>236</v>
      </c>
      <c r="E5" s="131" t="s">
        <v>300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3:20" ht="15.75">
      <c r="C6" s="2" t="s">
        <v>93</v>
      </c>
      <c r="D6" s="16"/>
      <c r="E6" s="18"/>
      <c r="F6" s="18" t="s">
        <v>301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3:20" ht="15.75">
      <c r="C7" s="2"/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4:20" ht="12.75"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4:20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4:20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6"/>
      <c r="V11" s="18"/>
      <c r="W11" s="18"/>
      <c r="X11" s="18"/>
      <c r="Y11" s="18"/>
      <c r="Z11" s="18"/>
    </row>
    <row r="12" ht="13.5" thickTop="1"/>
    <row r="20" spans="3:13" ht="15.75">
      <c r="C20" s="74" t="s">
        <v>310</v>
      </c>
      <c r="E20" s="170" t="s">
        <v>311</v>
      </c>
      <c r="F20" s="170"/>
      <c r="G20" s="170"/>
      <c r="H20" s="170" t="s">
        <v>314</v>
      </c>
      <c r="I20" s="170"/>
      <c r="J20" s="170"/>
      <c r="K20" s="170" t="s">
        <v>317</v>
      </c>
      <c r="L20" s="170"/>
      <c r="M20" s="170"/>
    </row>
    <row r="21" spans="3:14" ht="15.75">
      <c r="C21" s="154">
        <v>40579</v>
      </c>
      <c r="F21" s="170" t="s">
        <v>312</v>
      </c>
      <c r="G21" s="170"/>
      <c r="H21" s="170"/>
      <c r="I21" s="170" t="s">
        <v>315</v>
      </c>
      <c r="J21" s="170"/>
      <c r="K21" s="170"/>
      <c r="L21" s="170" t="s">
        <v>318</v>
      </c>
      <c r="M21" s="170"/>
      <c r="N21" s="170"/>
    </row>
    <row r="22" spans="3:14" ht="12.75">
      <c r="C22" s="4" t="s">
        <v>93</v>
      </c>
      <c r="G22" s="170" t="s">
        <v>313</v>
      </c>
      <c r="H22" s="170"/>
      <c r="I22" s="170"/>
      <c r="J22" s="170" t="s">
        <v>316</v>
      </c>
      <c r="K22" s="170"/>
      <c r="L22" s="170"/>
      <c r="M22" s="170"/>
      <c r="N22" s="170"/>
    </row>
    <row r="23" spans="1:14" ht="13.5" thickBot="1">
      <c r="A23" s="84" t="s">
        <v>104</v>
      </c>
      <c r="B23" s="83" t="s">
        <v>90</v>
      </c>
      <c r="C23" s="82" t="s">
        <v>3</v>
      </c>
      <c r="D23" s="83" t="s">
        <v>4</v>
      </c>
      <c r="E23" s="84" t="s">
        <v>68</v>
      </c>
      <c r="F23" s="83" t="s">
        <v>69</v>
      </c>
      <c r="G23" s="83" t="s">
        <v>70</v>
      </c>
      <c r="H23" s="83" t="s">
        <v>71</v>
      </c>
      <c r="I23" s="83" t="s">
        <v>72</v>
      </c>
      <c r="J23" s="83" t="s">
        <v>73</v>
      </c>
      <c r="K23" s="83" t="s">
        <v>74</v>
      </c>
      <c r="L23" s="83" t="s">
        <v>75</v>
      </c>
      <c r="M23" s="83" t="s">
        <v>78</v>
      </c>
      <c r="N23" s="85" t="s">
        <v>83</v>
      </c>
    </row>
    <row r="24" spans="1:14" ht="12.75">
      <c r="A24" s="70">
        <v>1</v>
      </c>
      <c r="B24" s="126" t="e">
        <v>#DIV/0!</v>
      </c>
      <c r="C24" s="68" t="s">
        <v>151</v>
      </c>
      <c r="D24" s="55" t="s">
        <v>218</v>
      </c>
      <c r="E24" s="150"/>
      <c r="F24" s="150"/>
      <c r="G24" s="150"/>
      <c r="H24" s="150"/>
      <c r="I24" s="150"/>
      <c r="J24" s="150"/>
      <c r="K24" s="150"/>
      <c r="L24" s="150"/>
      <c r="M24" s="138">
        <v>0</v>
      </c>
      <c r="N24" s="138" t="e">
        <v>#DIV/0!</v>
      </c>
    </row>
    <row r="25" spans="5:12" ht="12.75">
      <c r="E25" s="156"/>
      <c r="F25" s="156"/>
      <c r="G25" s="156"/>
      <c r="H25" s="156"/>
      <c r="I25" s="156"/>
      <c r="J25" s="156"/>
      <c r="K25" s="156"/>
      <c r="L25" s="156"/>
    </row>
  </sheetData>
  <sheetProtection/>
  <mergeCells count="9">
    <mergeCell ref="H20:J20"/>
    <mergeCell ref="K20:M20"/>
    <mergeCell ref="F21:H21"/>
    <mergeCell ref="I21:K21"/>
    <mergeCell ref="L21:N21"/>
    <mergeCell ref="G22:I22"/>
    <mergeCell ref="J22:L22"/>
    <mergeCell ref="M22:N22"/>
    <mergeCell ref="E20:G20"/>
  </mergeCells>
  <printOptions horizontalCentered="1"/>
  <pageMargins left="0.75" right="0.75" top="0.75" bottom="0.75" header="0.5" footer="0.5"/>
  <pageSetup horizontalDpi="300" verticalDpi="300" orientation="landscape" r:id="rId2"/>
  <headerFooter alignWithMargins="0">
    <oddHeader>&amp;C&amp;B OPEN &amp;B page &amp;P of &amp;N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7.00390625" style="0" customWidth="1"/>
    <col min="3" max="3" width="16.7109375" style="0" customWidth="1"/>
    <col min="4" max="4" width="5.421875" style="0" customWidth="1"/>
    <col min="5" max="13" width="5.57421875" style="0" customWidth="1"/>
    <col min="14" max="15" width="7.00390625" style="0" customWidth="1"/>
    <col min="16" max="17" width="8.7109375" style="0" customWidth="1"/>
    <col min="18" max="19" width="8.28125" style="0" customWidth="1"/>
  </cols>
  <sheetData>
    <row r="1" spans="4:20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4:20" ht="12.75">
      <c r="D2" s="20" t="s">
        <v>236</v>
      </c>
      <c r="E2" s="131" t="s">
        <v>244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3:20" ht="15.75">
      <c r="C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3:20" ht="15.75">
      <c r="C4" s="2" t="s">
        <v>133</v>
      </c>
      <c r="D4" s="16"/>
      <c r="E4" s="131" t="s">
        <v>245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4:20" ht="12.75">
      <c r="D5" s="20" t="s">
        <v>236</v>
      </c>
      <c r="E5" s="131" t="s">
        <v>300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3:20" ht="15.75">
      <c r="C6" s="2" t="s">
        <v>158</v>
      </c>
      <c r="D6" s="16"/>
      <c r="E6" s="18"/>
      <c r="F6" s="18" t="s">
        <v>301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4:20" ht="12.75"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4:20" ht="12.75"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4:20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4:20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6"/>
      <c r="V11" s="18"/>
      <c r="W11" s="18"/>
      <c r="X11" s="18"/>
      <c r="Y11" s="18"/>
      <c r="Z11" s="18"/>
    </row>
    <row r="12" ht="13.5" thickTop="1"/>
    <row r="20" spans="3:13" ht="15.75">
      <c r="C20" s="74" t="s">
        <v>310</v>
      </c>
      <c r="E20" s="170" t="s">
        <v>311</v>
      </c>
      <c r="F20" s="170"/>
      <c r="G20" s="170"/>
      <c r="H20" s="170" t="s">
        <v>314</v>
      </c>
      <c r="I20" s="170"/>
      <c r="J20" s="170"/>
      <c r="K20" s="170" t="s">
        <v>317</v>
      </c>
      <c r="L20" s="170"/>
      <c r="M20" s="170"/>
    </row>
    <row r="21" spans="3:14" ht="15.75">
      <c r="C21" s="154">
        <v>40579</v>
      </c>
      <c r="F21" s="170" t="s">
        <v>312</v>
      </c>
      <c r="G21" s="170"/>
      <c r="H21" s="170"/>
      <c r="I21" s="170" t="s">
        <v>315</v>
      </c>
      <c r="J21" s="170"/>
      <c r="K21" s="170"/>
      <c r="L21" s="170" t="s">
        <v>318</v>
      </c>
      <c r="M21" s="170"/>
      <c r="N21" s="170"/>
    </row>
    <row r="22" spans="3:14" ht="12.75">
      <c r="C22" s="4" t="s">
        <v>158</v>
      </c>
      <c r="G22" s="170" t="s">
        <v>313</v>
      </c>
      <c r="H22" s="170"/>
      <c r="I22" s="170"/>
      <c r="J22" s="170" t="s">
        <v>316</v>
      </c>
      <c r="K22" s="170"/>
      <c r="L22" s="170"/>
      <c r="M22" s="170"/>
      <c r="N22" s="170"/>
    </row>
    <row r="23" spans="1:14" ht="13.5" thickBot="1">
      <c r="A23" s="84" t="s">
        <v>104</v>
      </c>
      <c r="B23" s="83" t="s">
        <v>90</v>
      </c>
      <c r="C23" s="82" t="s">
        <v>3</v>
      </c>
      <c r="D23" s="83" t="s">
        <v>4</v>
      </c>
      <c r="E23" s="84" t="s">
        <v>68</v>
      </c>
      <c r="F23" s="83" t="s">
        <v>69</v>
      </c>
      <c r="G23" s="83" t="s">
        <v>70</v>
      </c>
      <c r="H23" s="83" t="s">
        <v>71</v>
      </c>
      <c r="I23" s="83" t="s">
        <v>72</v>
      </c>
      <c r="J23" s="83" t="s">
        <v>73</v>
      </c>
      <c r="K23" s="83" t="s">
        <v>74</v>
      </c>
      <c r="L23" s="83" t="s">
        <v>75</v>
      </c>
      <c r="M23" s="83" t="s">
        <v>78</v>
      </c>
      <c r="N23" s="85" t="s">
        <v>83</v>
      </c>
    </row>
    <row r="24" spans="1:14" ht="12.75">
      <c r="A24" s="95">
        <v>1</v>
      </c>
      <c r="B24" s="126" t="e">
        <v>#DIV/0!</v>
      </c>
      <c r="C24" s="66" t="s">
        <v>10</v>
      </c>
      <c r="D24" s="67" t="s">
        <v>217</v>
      </c>
      <c r="E24" s="151"/>
      <c r="F24" s="151"/>
      <c r="G24" s="151"/>
      <c r="H24" s="151"/>
      <c r="I24" s="151"/>
      <c r="J24" s="151"/>
      <c r="K24" s="151"/>
      <c r="L24" s="151"/>
      <c r="M24" s="138">
        <v>0</v>
      </c>
      <c r="N24" s="138" t="e">
        <v>#DIV/0!</v>
      </c>
    </row>
    <row r="25" spans="5:12" ht="12.75">
      <c r="E25" s="156"/>
      <c r="F25" s="156"/>
      <c r="G25" s="156"/>
      <c r="H25" s="156"/>
      <c r="I25" s="156"/>
      <c r="J25" s="156"/>
      <c r="K25" s="156"/>
      <c r="L25" s="156"/>
    </row>
  </sheetData>
  <sheetProtection/>
  <mergeCells count="9">
    <mergeCell ref="H20:J20"/>
    <mergeCell ref="K20:M20"/>
    <mergeCell ref="F21:H21"/>
    <mergeCell ref="I21:K21"/>
    <mergeCell ref="L21:N21"/>
    <mergeCell ref="G22:I22"/>
    <mergeCell ref="J22:L22"/>
    <mergeCell ref="M22:N22"/>
    <mergeCell ref="E20:G20"/>
  </mergeCells>
  <printOptions horizontalCentered="1"/>
  <pageMargins left="0.75" right="0.75" top="0.75" bottom="0.75" header="0.5" footer="0.5"/>
  <pageSetup horizontalDpi="300" verticalDpi="300" orientation="landscape" r:id="rId2"/>
  <headerFooter alignWithMargins="0">
    <oddHeader>&amp;C&amp;B LIMITED &amp;B page &amp;P of &amp;N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Z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00390625" style="0" customWidth="1"/>
    <col min="2" max="2" width="16.7109375" style="0" customWidth="1"/>
    <col min="3" max="3" width="4.00390625" style="0" customWidth="1"/>
    <col min="4" max="4" width="2.421875" style="0" customWidth="1"/>
    <col min="5" max="5" width="5.57421875" style="0" customWidth="1"/>
    <col min="6" max="6" width="4.57421875" style="0" customWidth="1"/>
    <col min="7" max="7" width="5.57421875" style="0" customWidth="1"/>
    <col min="8" max="8" width="6.57421875" style="0" customWidth="1"/>
    <col min="9" max="10" width="5.57421875" style="0" customWidth="1"/>
    <col min="11" max="12" width="6.57421875" style="0" customWidth="1"/>
    <col min="13" max="16" width="8.7109375" style="0" customWidth="1"/>
  </cols>
  <sheetData>
    <row r="1" spans="4:20" ht="13.5" thickTop="1">
      <c r="D1" s="76" t="s">
        <v>22</v>
      </c>
      <c r="E1" s="13"/>
      <c r="F1" s="13" t="s">
        <v>235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5"/>
    </row>
    <row r="2" spans="4:20" ht="12.75">
      <c r="D2" s="20" t="s">
        <v>236</v>
      </c>
      <c r="E2" s="131" t="s">
        <v>246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2:20" ht="15.75">
      <c r="B3" s="2" t="s">
        <v>132</v>
      </c>
      <c r="D3" s="16"/>
      <c r="E3" s="18" t="s">
        <v>238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2:20" ht="15.75">
      <c r="B4" s="2" t="s">
        <v>133</v>
      </c>
      <c r="D4" s="16"/>
      <c r="E4" s="131" t="s">
        <v>247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4:20" ht="12.75">
      <c r="D5" s="20" t="s">
        <v>236</v>
      </c>
      <c r="E5" s="131" t="s">
        <v>300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2:20" ht="15.75">
      <c r="B6" s="2" t="s">
        <v>53</v>
      </c>
      <c r="D6" s="16"/>
      <c r="E6" s="18"/>
      <c r="F6" s="18" t="s">
        <v>301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4:20" ht="12.75">
      <c r="D7" s="38"/>
      <c r="E7" s="18" t="s">
        <v>240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4:20" ht="12.75">
      <c r="D8" s="38"/>
      <c r="E8" s="18" t="s">
        <v>241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4:20" ht="12.75">
      <c r="D9" s="38"/>
      <c r="E9" s="18" t="s">
        <v>140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4:20" ht="12.75"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4:26" ht="13.5" thickBot="1"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16"/>
      <c r="V11" s="18"/>
      <c r="W11" s="18"/>
      <c r="X11" s="18"/>
      <c r="Y11" s="18"/>
      <c r="Z11" s="18"/>
    </row>
    <row r="12" ht="13.5" thickTop="1"/>
    <row r="20" spans="2:5" ht="15.75">
      <c r="B20" s="78"/>
      <c r="E20" t="s">
        <v>266</v>
      </c>
    </row>
    <row r="21" spans="2:6" ht="12.75">
      <c r="B21" s="4" t="s">
        <v>53</v>
      </c>
      <c r="F21" t="s">
        <v>267</v>
      </c>
    </row>
  </sheetData>
  <sheetProtection/>
  <printOptions horizontalCentered="1"/>
  <pageMargins left="0.75" right="0.75" top="0.75" bottom="0.75" header="0.5" footer="0.5"/>
  <pageSetup horizontalDpi="300" verticalDpi="300" orientation="landscape" r:id="rId2"/>
  <headerFooter alignWithMargins="0">
    <oddHeader>&amp;C&amp;B SPECIAL CATEGORY &amp;B page &amp;P of &amp;N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cp:lastPrinted>2006-01-18T22:08:05Z</cp:lastPrinted>
  <dcterms:created xsi:type="dcterms:W3CDTF">2000-09-19T21:43:32Z</dcterms:created>
  <dcterms:modified xsi:type="dcterms:W3CDTF">2018-07-08T16:56:40Z</dcterms:modified>
  <cp:category/>
  <cp:version/>
  <cp:contentType/>
  <cp:contentStatus/>
</cp:coreProperties>
</file>